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545d02acf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0d22ca16ce1446c"/>
    <x:sheet xmlns:r="http://schemas.openxmlformats.org/officeDocument/2006/relationships" name="Material Tracker" sheetId="2" r:id="R6dc673b33e864260"/>
    <x:sheet xmlns:r="http://schemas.openxmlformats.org/officeDocument/2006/relationships" name="Lists" sheetId="3" r:id="Re00b768c39ba4b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mm/dd/yy"/>
  </x:numFmts>
  <x:fonts count="10">
    <x:font>
      <x:sz val="11"/>
      <x:name val="Carlito"/>
    </x:font>
    <x:font>
      <x:sz val="10"/>
      <x:color rgb="FF183247"/>
      <x:name val="Arial"/>
    </x:font>
    <x:font>
      <x:b/>
      <x:sz val="10"/>
      <x:color rgb="FFFFFFFF"/>
      <x:name val="Arial"/>
    </x:font>
    <x:font>
      <x:b/>
      <x:sz val="16"/>
      <x:color rgb="FF15384A"/>
      <x:name val="Arial"/>
    </x:font>
    <x:font>
      <x:sz val="10"/>
      <x:color rgb="FF173B4C"/>
      <x:name val="Arial"/>
    </x:font>
    <x:font>
      <x:b/>
      <x:sz val="16"/>
      <x:color rgb="FF087C67"/>
      <x:name val="Arial"/>
    </x:font>
    <x:font>
      <x:b/>
      <x:sz val="11"/>
      <x:color rgb="FFFFFFFF"/>
      <x:name val="Arial"/>
    </x:font>
    <x:font>
      <x:b/>
      <x:sz val="10"/>
      <x:color rgb="FF15384A"/>
      <x:name val="Arial"/>
    </x:font>
    <x:font>
      <x:b/>
      <x:sz val="11"/>
      <x:color rgb="FF644A12"/>
      <x:name val="Arial"/>
    </x:font>
    <x:font>
      <x:sz val="10"/>
      <x:color rgb="FF3F586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A4B"/>
      </x:patternFill>
    </x:fill>
    <x:fill>
      <x:patternFill patternType="solid">
        <x:fgColor rgb="FFEEF7F4"/>
      </x:patternFill>
    </x:fill>
    <x:fill>
      <x:patternFill patternType="solid">
        <x:fgColor rgb="FFDCEDE7"/>
      </x:patternFill>
    </x:fill>
    <x:fill>
      <x:patternFill patternType="solid">
        <x:fgColor rgb="FFFFF3D8"/>
      </x:patternFill>
    </x:fill>
  </x:fills>
  <x:borders count="11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medium">
        <x:color rgb="FF149077"/>
      </x:bottom>
    </x:border>
    <x:border>
      <x:left style="thin">
        <x:color rgb="FFC8D9D4"/>
      </x:left>
      <x:top style="thin">
        <x:color rgb="FFC8D9D4"/>
      </x:top>
    </x:border>
    <x:border>
      <x:right style="thin">
        <x:color rgb="FFC8D9D4"/>
      </x:right>
      <x:top style="thin">
        <x:color rgb="FFC8D9D4"/>
      </x:top>
    </x:border>
    <x:border>
      <x:left style="thin">
        <x:color rgb="FFC8D9D4"/>
      </x:left>
      <x:bottom style="thin">
        <x:color rgb="FFC8D9D4"/>
      </x:bottom>
    </x:border>
    <x:border>
      <x:right style="thin">
        <x:color rgb="FFC8D9D4"/>
      </x:right>
      <x:bottom style="thin">
        <x:color rgb="FFC8D9D4"/>
      </x:bottom>
    </x:border>
    <x:border>
      <x:bottom style="thin">
        <x:color rgb="FFD8E3DF"/>
      </x:bottom>
    </x:border>
    <x:border>
      <x:top style="thin">
        <x:color rgb="FFD8E3DF"/>
      </x:top>
      <x:bottom style="thin">
        <x:color rgb="FFD8E3DF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202" fontId="1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5" xfId="0" applyNumberFormat="1" applyFont="1" applyFill="1" applyBorder="1" applyAlignment="1">
      <x:alignment horizontal="center"/>
    </x:xf>
    <x:xf numFmtId="0" fontId="4" fillId="3" borderId="6" xfId="0" applyNumberFormat="1" applyFont="1" applyFill="1" applyBorder="1" applyAlignment="1">
      <x:alignment horizontal="center"/>
    </x:xf>
    <x:xf numFmtId="0" fontId="4" fillId="3" borderId="7" xfId="0" applyNumberFormat="1" applyFont="1" applyFill="1" applyBorder="1" applyAlignment="1">
      <x:alignment horizontal="center"/>
    </x:xf>
    <x:xf numFmtId="0" fontId="4" fillId="3" borderId="8" xfId="0" applyNumberFormat="1" applyFont="1" applyFill="1" applyBorder="1" applyAlignment="1">
      <x:alignment horizontal="center"/>
    </x:xf>
    <x:xf numFmtId="0" fontId="4" fillId="3" borderId="5" xfId="0" applyNumberFormat="1" applyFont="1" applyFill="1" applyBorder="1" applyAlignment="1">
      <x:alignment horizontal="center" vertical="center"/>
    </x:xf>
    <x:xf numFmtId="0" fontId="4" fillId="3" borderId="6" xfId="0" applyNumberFormat="1" applyFont="1" applyFill="1" applyBorder="1" applyAlignment="1">
      <x:alignment horizontal="center" vertical="center"/>
    </x:xf>
    <x:xf numFmtId="0" fontId="4" fillId="3" borderId="7" xfId="0" applyNumberFormat="1" applyFont="1" applyFill="1" applyBorder="1" applyAlignment="1">
      <x:alignment horizontal="center" vertical="center"/>
    </x:xf>
    <x:xf numFmtId="0" fontId="4" fillId="3" borderId="8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3" borderId="8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1" fillId="0" borderId="9" xfId="0" applyNumberFormat="1" applyFont="1" applyFill="1" applyBorder="1"/>
    <x:xf numFmtId="0" fontId="1" fillId="0" borderId="10" xfId="0" applyNumberFormat="1" applyFont="1" applyFill="1" applyBorder="1"/>
    <x:xf numFmtId="0" fontId="1" fillId="0" borderId="9" xfId="0" applyNumberFormat="1" applyFont="1" applyFill="1" applyBorder="1" applyAlignment="1">
      <x:alignment wrapText="1"/>
    </x:xf>
    <x:xf numFmtId="0" fontId="1" fillId="0" borderId="10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7" fillId="4" borderId="9" xfId="0" applyNumberFormat="1" applyFont="1" applyFill="1" applyBorder="1" applyAlignment="1">
      <x:alignment vertical="top" wrapText="1"/>
    </x:xf>
    <x:xf numFmtId="0" fontId="7" fillId="4" borderId="9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A73724"/>
      </x:font>
      <x:fill>
        <x:patternFill patternType="solid">
          <x:bgColor rgb="FFFDE8E3"/>
        </x:patternFill>
      </x:fill>
    </x:dxf>
    <x:dxf>
      <x:font>
        <x:b/>
        <x:color rgb="FF805900"/>
      </x:font>
      <x:fill>
        <x:patternFill patternType="solid">
          <x:bgColor rgb="FFFFF4D6"/>
        </x:patternFill>
      </x:fill>
    </x:dxf>
    <x:dxf>
      <x:font>
        <x:b/>
        <x:color rgb="FF08624F"/>
      </x:font>
      <x:fill>
        <x:patternFill patternType="solid">
          <x:bgColor rgb="FFE1F3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eb272cabb4e57" /><Relationship Type="http://schemas.openxmlformats.org/officeDocument/2006/relationships/theme" Target="/xl/theme/theme1.xml" Id="Re5b2a126f1f547fa" /><Relationship Type="http://schemas.openxmlformats.org/officeDocument/2006/relationships/sharedStrings" Target="/xl/sharedStrings.xml" Id="R7401d50453ce4d3d" /><Relationship Type="http://schemas.openxmlformats.org/officeDocument/2006/relationships/worksheet" Target="/xl/worksheets/sheet1.xml" Id="Rf0d22ca16ce1446c" /><Relationship Type="http://schemas.openxmlformats.org/officeDocument/2006/relationships/worksheet" Target="/xl/worksheets/sheet2.xml" Id="R6dc673b33e864260" /><Relationship Type="http://schemas.openxmlformats.org/officeDocument/2006/relationships/worksheet" Target="/xl/worksheets/sheet3.xml" Id="Re00b768c39ba4bf4" /></Relationships>
</file>

<file path=xl/tables/table1.xml><?xml version="1.0" encoding="utf-8"?>
<x:table xmlns:x="http://schemas.openxmlformats.org/spreadsheetml/2006/main" id="1" name="ConstructionMaterialTracker" displayName="ConstructionMaterialTracker" ref="A1:Z9" headerRowCount="1" totalsRowCount="0" totalsRowShown="0">
  <x:autoFilter ref="A1:Z9"/>
  <x:tableColumns count="26">
    <x:tableColumn id="1" name="Requirement ID"/>
    <x:tableColumn id="2" name="Project"/>
    <x:tableColumn id="3" name="Material code"/>
    <x:tableColumn id="4" name="Material"/>
    <x:tableColumn id="5" name="Required qty"/>
    <x:tableColumn id="6" name="Unit"/>
    <x:tableColumn id="7" name="Need-by date"/>
    <x:tableColumn id="8" name="Priority"/>
    <x:tableColumn id="9" name="Request state"/>
    <x:tableColumn id="10" name="Supplier"/>
    <x:tableColumn id="11" name="Committed qty"/>
    <x:tableColumn id="12" name="Delivered qty"/>
    <x:tableColumn id="13" name="Open commitment"/>
    <x:tableColumn id="14" name="Promised date"/>
    <x:tableColumn id="15" name="Delivery health"/>
    <x:tableColumn id="16" name="Current milestone"/>
    <x:tableColumn id="17" name="Milestone state"/>
    <x:tableColumn id="18" name="Received qty"/>
    <x:tableColumn id="19" name="Inspection outcome"/>
    <x:tableColumn id="20" name="Available qty"/>
    <x:tableColumn id="21" name="Exception state"/>
    <x:tableColumn id="22" name="Exception owner"/>
    <x:tableColumn id="23" name="Action due"/>
    <x:tableColumn id="24" name="Next action"/>
    <x:tableColumn id="25" name="Days to need"/>
    <x:tableColumn id="26" name="Overall sign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d3801c61aec45dc" /></Relationships>
</file>

<file path=xl/worksheets/sheet1.xml><?xml version="1.0" encoding="utf-8"?>
<x:worksheet xmlns:x="http://schemas.openxmlformats.org/spreadsheetml/2006/main">
  <x:sheetPr>
    <x:tabColor rgb="FF0B7F69"/>
  </x:sheetPr>
  <x:sheetViews>
    <x:sheetView showGridLines="0" workbookViewId="0"/>
  </x:sheetViews>
  <x:sheetFormatPr defaultRowHeight="15"/>
  <x:cols>
    <x:col min="1" max="1" width="30" hidden="0" customWidth="1"/>
    <x:col min="2" max="2" width="36" hidden="0" customWidth="1"/>
    <x:col min="3" max="3" width="18" hidden="0" customWidth="1"/>
    <x:col min="4" max="4" width="30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</x:cols>
  <x:sheetData>
    <x:row r="2" ht="28" customHeight="1">
      <x:c r="A2" s="27" t="str">
        <x:v>Construction material tracking overview</x:v>
      </x:c>
    </x:row>
    <x:row r="3">
      <x:c r="A3" s="28"/>
      <x:c r="B3" s="28"/>
      <x:c r="C3" s="28"/>
      <x:c r="D3" s="28"/>
      <x:c r="E3" s="28"/>
      <x:c r="F3" s="28"/>
      <x:c r="G3" s="28"/>
      <x:c r="H3" s="28"/>
    </x:row>
    <x:row r="5">
      <x:c r="A5" s="39" t="str">
        <x:v>Open requirements</x:v>
      </x:c>
      <x:c r="B5" s="40" t="str">
        <x:v>At-risk commitments</x:v>
      </x:c>
      <x:c r="D5" s="39" t="str">
        <x:v>Held or rejected receipts</x:v>
      </x:c>
      <x:c r="E5" s="40" t="str">
        <x:v>Open exceptions</x:v>
      </x:c>
    </x:row>
    <x:row r="6">
      <x:c r="A6" s="43" t="n">
        <x:f>COUNTIFS('Material Tracker'!$I$2:$I$9,"&lt;&gt;Closed",'Material Tracker'!$I$2:$I$9,"&lt;&gt;Rejected")</x:f>
        <x:v>8</x:v>
      </x:c>
      <x:c r="B6" s="44" t="n">
        <x:f>COUNTIFS('Material Tracker'!$O$2:$O$9,"At risk")+COUNTIFS('Material Tracker'!$O$2:$O$9,"Blocked")+COUNTIFS('Material Tracker'!$O$2:$O$9,"Late")</x:f>
        <x:v>2</x:v>
      </x:c>
      <x:c r="D6" s="43" t="n">
        <x:f>COUNTIFS('Material Tracker'!$S$2:$S$9,"Held")+COUNTIFS('Material Tracker'!$S$2:$S$9,"Rejected")</x:f>
        <x:v>2</x:v>
      </x:c>
      <x:c r="E6" s="44" t="n">
        <x:f>COUNTIFS('Material Tracker'!$U$2:$U$9,"&lt;&gt;Closed")</x:f>
        <x:v>6</x:v>
      </x:c>
    </x:row>
    <x:row r="9">
      <x:c r="A9" s="46" t="str">
        <x:v>Weekly material-readiness review</x:v>
      </x:c>
    </x:row>
    <x:row r="10">
      <x:c r="A10" s="55" t="str">
        <x:v>Question</x:v>
      </x:c>
      <x:c r="B10" s="55" t="str">
        <x:v>Where to review</x:v>
      </x:c>
    </x:row>
    <x:row r="11">
      <x:c r="A11" s="52" t="str">
        <x:v>Which approved needs lack a complete supplier commitment?</x:v>
      </x:c>
      <x:c r="B11" s="52" t="str">
        <x:v>Request state, committed quantity, open commitment</x:v>
      </x:c>
    </x:row>
    <x:row r="12">
      <x:c r="A12" s="52" t="str">
        <x:v>Which dates now threaten the workface?</x:v>
      </x:c>
      <x:c r="B12" s="52" t="str">
        <x:v>Need-by, promised date, milestone state, days to need</x:v>
      </x:c>
    </x:row>
    <x:row r="13">
      <x:c r="A13" s="52" t="str">
        <x:v>Which receipts are not usable stock?</x:v>
      </x:c>
      <x:c r="B13" s="52" t="str">
        <x:v>Inspection outcome and available quantity</x:v>
      </x:c>
    </x:row>
    <x:row r="14">
      <x:c r="A14" s="52" t="str">
        <x:v>Which exception needs action today?</x:v>
      </x:c>
      <x:c r="B14" s="52" t="str">
        <x:v>Exception state, owner, due date, and next action</x:v>
      </x:c>
    </x:row>
    <x:row r="17">
      <x:c r="A17" s="57" t="str">
        <x:v>How to use this workbook</x:v>
      </x:c>
    </x:row>
    <x:row r="18" ht="34" customHeight="1">
      <x:c r="A18" s="60" t="str">
        <x:v>1. Add or update one row for each material requirement. Keep project, material code, unit, and requirement ID stable.</x:v>
      </x:c>
      <x:c r="B18" s="60" t="str"/>
      <x:c r="C18" s="60" t="str"/>
      <x:c r="D18" s="60" t="str"/>
      <x:c r="E18" s="60" t="str"/>
      <x:c r="F18" s="60" t="str"/>
      <x:c r="G18" s="60" t="str"/>
      <x:c r="H18" s="60" t="str"/>
    </x:row>
    <x:row r="19" ht="34" customHeight="1">
      <x:c r="A19" s="60" t="str">
        <x:v>2. Use the status and quantity columns to preserve the difference between committed, delivered, received, accepted, held, and available.</x:v>
      </x:c>
      <x:c r="B19" s="60" t="str"/>
      <x:c r="C19" s="60" t="str"/>
      <x:c r="D19" s="60" t="str"/>
      <x:c r="E19" s="60" t="str"/>
      <x:c r="F19" s="60" t="str"/>
      <x:c r="G19" s="60" t="str"/>
      <x:c r="H19" s="60" t="str"/>
    </x:row>
    <x:row r="20" ht="34" customHeight="1">
      <x:c r="A20" s="60" t="str">
        <x:v>3. Review Action needed records first. Move to a connected Jodoo App when sites submit concurrently or the process needs approval, permissions, reminders, related histories, and live dashboards.</x:v>
      </x:c>
      <x:c r="B20" s="60" t="str"/>
      <x:c r="C20" s="60" t="str"/>
      <x:c r="D20" s="60" t="str"/>
      <x:c r="E20" s="60" t="str"/>
      <x:c r="F20" s="60" t="str"/>
      <x:c r="G20" s="60" t="str"/>
      <x:c r="H20" s="60" t="str"/>
    </x:row>
  </x:sheetData>
  <x:mergeCells>
    <x:mergeCell ref="A2:H2"/>
    <x:mergeCell ref="A9:H9"/>
    <x:mergeCell ref="A17:H17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7" hidden="0" customWidth="1"/>
    <x:col min="2" max="2" width="27" hidden="0" customWidth="1"/>
    <x:col min="3" max="3" width="15" hidden="0" customWidth="1"/>
    <x:col min="4" max="4" width="30" hidden="0" customWidth="1"/>
    <x:col min="5" max="5" width="12" hidden="0" customWidth="1"/>
    <x:col min="6" max="6" width="10" hidden="0" customWidth="1"/>
    <x:col min="7" max="7" width="13" hidden="0" customWidth="1"/>
    <x:col min="8" max="8" width="11" hidden="0" customWidth="1"/>
    <x:col min="9" max="9" width="20" hidden="0" customWidth="1"/>
    <x:col min="10" max="10" width="22" hidden="0" customWidth="1"/>
    <x:col min="11" max="11" width="13" hidden="0" customWidth="1"/>
    <x:col min="12" max="12" width="13" hidden="0" customWidth="1"/>
    <x:col min="13" max="13" width="14" hidden="0" customWidth="1"/>
    <x:col min="14" max="14" width="13" hidden="0" customWidth="1"/>
    <x:col min="15" max="15" width="16" hidden="0" customWidth="1"/>
    <x:col min="16" max="16" width="24" hidden="0" customWidth="1"/>
    <x:col min="17" max="17" width="16" hidden="0" customWidth="1"/>
    <x:col min="18" max="18" width="12" hidden="0" customWidth="1"/>
    <x:col min="19" max="19" width="18" hidden="0" customWidth="1"/>
    <x:col min="20" max="20" width="12" hidden="0" customWidth="1"/>
    <x:col min="21" max="21" width="18" hidden="0" customWidth="1"/>
    <x:col min="22" max="22" width="21" hidden="0" customWidth="1"/>
    <x:col min="23" max="23" width="13" hidden="0" customWidth="1"/>
    <x:col min="24" max="24" width="40" hidden="0" customWidth="1"/>
    <x:col min="25" max="25" width="12" hidden="0" customWidth="1"/>
    <x:col min="26" max="26" width="16" hidden="0" customWidth="1"/>
  </x:cols>
  <x:sheetData>
    <x:row r="1" ht="36" customHeight="1">
      <x:c r="A1" s="13" t="str">
        <x:v>Requirement ID</x:v>
      </x:c>
      <x:c r="B1" s="14" t="str">
        <x:v>Project</x:v>
      </x:c>
      <x:c r="C1" s="14" t="str">
        <x:v>Material code</x:v>
      </x:c>
      <x:c r="D1" s="14" t="str">
        <x:v>Material</x:v>
      </x:c>
      <x:c r="E1" s="14" t="str">
        <x:v>Required qty</x:v>
      </x:c>
      <x:c r="F1" s="14" t="str">
        <x:v>Unit</x:v>
      </x:c>
      <x:c r="G1" s="14" t="str">
        <x:v>Need-by date</x:v>
      </x:c>
      <x:c r="H1" s="14" t="str">
        <x:v>Priority</x:v>
      </x:c>
      <x:c r="I1" s="14" t="str">
        <x:v>Request state</x:v>
      </x:c>
      <x:c r="J1" s="14" t="str">
        <x:v>Supplier</x:v>
      </x:c>
      <x:c r="K1" s="14" t="str">
        <x:v>Committed qty</x:v>
      </x:c>
      <x:c r="L1" s="14" t="str">
        <x:v>Delivered qty</x:v>
      </x:c>
      <x:c r="M1" s="14" t="str">
        <x:v>Open commitment</x:v>
      </x:c>
      <x:c r="N1" s="14" t="str">
        <x:v>Promised date</x:v>
      </x:c>
      <x:c r="O1" s="14" t="str">
        <x:v>Delivery health</x:v>
      </x:c>
      <x:c r="P1" s="14" t="str">
        <x:v>Current milestone</x:v>
      </x:c>
      <x:c r="Q1" s="14" t="str">
        <x:v>Milestone state</x:v>
      </x:c>
      <x:c r="R1" s="14" t="str">
        <x:v>Received qty</x:v>
      </x:c>
      <x:c r="S1" s="14" t="str">
        <x:v>Inspection outcome</x:v>
      </x:c>
      <x:c r="T1" s="14" t="str">
        <x:v>Available qty</x:v>
      </x:c>
      <x:c r="U1" s="14" t="str">
        <x:v>Exception state</x:v>
      </x:c>
      <x:c r="V1" s="14" t="str">
        <x:v>Exception owner</x:v>
      </x:c>
      <x:c r="W1" s="14" t="str">
        <x:v>Action due</x:v>
      </x:c>
      <x:c r="X1" s="14" t="str">
        <x:v>Next action</x:v>
      </x:c>
      <x:c r="Y1" s="14" t="str">
        <x:v>Days to need</x:v>
      </x:c>
      <x:c r="Z1" s="15" t="str">
        <x:v>Overall signal</x:v>
      </x:c>
    </x:row>
    <x:row r="2">
      <x:c r="A2" s="19" t="str">
        <x:v>MR-260901</x:v>
      </x:c>
      <x:c r="B2" s="23" t="str">
        <x:v>Riverside Metro Extension</x:v>
      </x:c>
      <x:c r="C2" s="23" t="str">
        <x:v>MAT-RB16</x:v>
      </x:c>
      <x:c r="D2" s="23" t="str">
        <x:v>Rebar 16 mm Grade 60</x:v>
      </x:c>
      <x:c r="E2" s="20" t="n">
        <x:v>42</x:v>
      </x:c>
      <x:c r="F2" s="19" t="str">
        <x:v>ton</x:v>
      </x:c>
      <x:c r="G2" s="21" t="n">
        <x:v>46293</x:v>
      </x:c>
      <x:c r="H2" s="19" t="str">
        <x:v>High</x:v>
      </x:c>
      <x:c r="I2" s="19" t="str">
        <x:v>Approved</x:v>
      </x:c>
      <x:c r="J2" s="19" t="str">
        <x:v>SteelCore Supply</x:v>
      </x:c>
      <x:c r="K2" s="20" t="n">
        <x:v>42</x:v>
      </x:c>
      <x:c r="L2" s="20" t="n">
        <x:v>42</x:v>
      </x:c>
      <x:c r="M2" s="20" t="n">
        <x:f>MAX(0,K2-L2)</x:f>
        <x:v>0</x:v>
      </x:c>
      <x:c r="N2" s="21" t="n">
        <x:v>46291</x:v>
      </x:c>
      <x:c r="O2" s="19" t="str">
        <x:v>On schedule</x:v>
      </x:c>
      <x:c r="P2" s="23" t="str">
        <x:v>Arrive at jobsite</x:v>
      </x:c>
      <x:c r="Q2" s="23" t="str">
        <x:v>Complete</x:v>
      </x:c>
      <x:c r="R2" s="24" t="n">
        <x:v>42</x:v>
      </x:c>
      <x:c r="S2" s="23" t="str">
        <x:v>Accepted</x:v>
      </x:c>
      <x:c r="T2" s="24" t="n">
        <x:v>31</x:v>
      </x:c>
      <x:c r="U2" s="23" t="str">
        <x:v>Closed</x:v>
      </x:c>
      <x:c r="V2" s="23" t="str">
        <x:v>Site storekeeper</x:v>
      </x:c>
      <x:c r="W2" s="25" t="n">
        <x:v>46281</x:v>
      </x:c>
      <x:c r="X2" s="23" t="str">
        <x:v>Second delivery reconciled the shortage</x:v>
      </x:c>
      <x:c r="Y2" s="22" t="n">
        <x:f>G2-DATE(2026,9,16)</x:f>
        <x:v>12</x:v>
      </x:c>
      <x:c r="Z2" s="19" t="str">
        <x:f>IF(OR(I2="Blocked",N2="Blocked",O2="Late",O2="At risk",Q2="At risk",Q2="Forecast late",S2="Held",S2="Rejected",U2="Open",U2="Awaiting decision",U2="Supplier action"),"Action needed",IF(AND(M2=0,OR(S2="Accepted",Q2="Complete",N2="Complete")),"On track","Watch"))</x:f>
        <x:v>On track</x:v>
      </x:c>
    </x:row>
    <x:row r="3">
      <x:c r="A3" s="19" t="str">
        <x:v>MR-260902</x:v>
      </x:c>
      <x:c r="B3" s="23" t="str">
        <x:v>Northside Hospital Expansion</x:v>
      </x:c>
      <x:c r="C3" s="23" t="str">
        <x:v>MAT-MEP42</x:v>
      </x:c>
      <x:c r="D3" s="23" t="str">
        <x:v>Electrical distribution panel 400 A</x:v>
      </x:c>
      <x:c r="E3" s="20" t="n">
        <x:v>2</x:v>
      </x:c>
      <x:c r="F3" s="19" t="str">
        <x:v>each</x:v>
      </x:c>
      <x:c r="G3" s="21" t="n">
        <x:v>46311</x:v>
      </x:c>
      <x:c r="H3" s="19" t="str">
        <x:v>Critical</x:v>
      </x:c>
      <x:c r="I3" s="19" t="str">
        <x:v>Approved</x:v>
      </x:c>
      <x:c r="J3" s="19" t="str">
        <x:v>VoltWorks</x:v>
      </x:c>
      <x:c r="K3" s="20" t="n">
        <x:v>2</x:v>
      </x:c>
      <x:c r="L3" s="20" t="n">
        <x:v>0</x:v>
      </x:c>
      <x:c r="M3" s="20" t="n">
        <x:f>MAX(0,K3-L3)</x:f>
        <x:v>2</x:v>
      </x:c>
      <x:c r="N3" s="21" t="n">
        <x:v>46309</x:v>
      </x:c>
      <x:c r="O3" s="19" t="str">
        <x:v>At risk</x:v>
      </x:c>
      <x:c r="P3" s="23" t="str">
        <x:v>Ship from factory</x:v>
      </x:c>
      <x:c r="Q3" s="23" t="str">
        <x:v>At risk</x:v>
      </x:c>
      <x:c r="R3" s="24" t="n">
        <x:v>0</x:v>
      </x:c>
      <x:c r="S3" s="23" t="str">
        <x:v>Not received</x:v>
      </x:c>
      <x:c r="T3" s="24" t="n">
        <x:v>0</x:v>
      </x:c>
      <x:c r="U3" s="23" t="str">
        <x:v>Open</x:v>
      </x:c>
      <x:c r="V3" s="23" t="str">
        <x:v>Procurement lead</x:v>
      </x:c>
      <x:c r="W3" s="25" t="n">
        <x:v>46283</x:v>
      </x:c>
      <x:c r="X3" s="23" t="str">
        <x:v>Confirm factory test date and recovery plan</x:v>
      </x:c>
      <x:c r="Y3" s="22" t="n">
        <x:f>G3-DATE(2026,9,16)</x:f>
        <x:v>30</x:v>
      </x:c>
      <x:c r="Z3" s="19" t="str">
        <x:f>IF(OR(I3="Blocked",N3="Blocked",O3="Late",O3="At risk",Q3="At risk",Q3="Forecast late",S3="Held",S3="Rejected",U3="Open",U3="Awaiting decision",U3="Supplier action"),"Action needed",IF(AND(M3=0,OR(S3="Accepted",Q3="Complete",N3="Complete")),"On track","Watch"))</x:f>
        <x:v>Action needed</x:v>
      </x:c>
    </x:row>
    <x:row r="4">
      <x:c r="A4" s="19" t="str">
        <x:v>MR-260903</x:v>
      </x:c>
      <x:c r="B4" s="23" t="str">
        <x:v>Oakridge School Modernization</x:v>
      </x:c>
      <x:c r="C4" s="23" t="str">
        <x:v>MAT-FN18</x:v>
      </x:c>
      <x:c r="D4" s="23" t="str">
        <x:v>Porcelain floor tile 600 × 600</x:v>
      </x:c>
      <x:c r="E4" s="20" t="n">
        <x:v>96</x:v>
      </x:c>
      <x:c r="F4" s="19" t="str">
        <x:v>box</x:v>
      </x:c>
      <x:c r="G4" s="21" t="n">
        <x:v>46290</x:v>
      </x:c>
      <x:c r="H4" s="19" t="str">
        <x:v>Normal</x:v>
      </x:c>
      <x:c r="I4" s="19" t="str">
        <x:v>Awaiting review</x:v>
      </x:c>
      <x:c r="J4" s="19" t="str"/>
      <x:c r="K4" s="20" t="n">
        <x:v>0</x:v>
      </x:c>
      <x:c r="L4" s="20" t="n">
        <x:v>0</x:v>
      </x:c>
      <x:c r="M4" s="20" t="n">
        <x:f>MAX(0,K4-L4)</x:f>
        <x:v>0</x:v>
      </x:c>
      <x:c r="N4" s="21"/>
      <x:c r="O4" s="19" t="str">
        <x:v>Not committed</x:v>
      </x:c>
      <x:c r="P4" s="23" t="str">
        <x:v>Not started</x:v>
      </x:c>
      <x:c r="Q4" s="23" t="str">
        <x:v>Not started</x:v>
      </x:c>
      <x:c r="R4" s="24" t="n">
        <x:v>48</x:v>
      </x:c>
      <x:c r="S4" s="23" t="str">
        <x:v>Held</x:v>
      </x:c>
      <x:c r="T4" s="24" t="n">
        <x:v>0</x:v>
      </x:c>
      <x:c r="U4" s="23" t="str">
        <x:v>Awaiting decision</x:v>
      </x:c>
      <x:c r="V4" s="23" t="str">
        <x:v>Quality lead</x:v>
      </x:c>
      <x:c r="W4" s="25" t="n">
        <x:v>46284</x:v>
      </x:c>
      <x:c r="X4" s="23" t="str">
        <x:v>Approve use, replacement, or return</x:v>
      </x:c>
      <x:c r="Y4" s="22" t="n">
        <x:f>G4-DATE(2026,9,16)</x:f>
        <x:v>9</x:v>
      </x:c>
      <x:c r="Z4" s="19" t="str">
        <x:f>IF(OR(I4="Blocked",N4="Blocked",O4="Late",O4="At risk",Q4="At risk",Q4="Forecast late",S4="Held",S4="Rejected",U4="Open",U4="Awaiting decision",U4="Supplier action"),"Action needed",IF(AND(M4=0,OR(S4="Accepted",Q4="Complete",N4="Complete")),"On track","Watch"))</x:f>
        <x:v>Action needed</x:v>
      </x:c>
    </x:row>
    <x:row r="5">
      <x:c r="A5" s="19" t="str">
        <x:v>MR-260904</x:v>
      </x:c>
      <x:c r="B5" s="23" t="str">
        <x:v>Northside Hospital Expansion</x:v>
      </x:c>
      <x:c r="C5" s="23" t="str">
        <x:v>MAT-ME77</x:v>
      </x:c>
      <x:c r="D5" s="23" t="str">
        <x:v>Isolation valve DN100</x:v>
      </x:c>
      <x:c r="E5" s="20" t="n">
        <x:v>8</x:v>
      </x:c>
      <x:c r="F5" s="19" t="str">
        <x:v>each</x:v>
      </x:c>
      <x:c r="G5" s="21" t="n">
        <x:v>46287</x:v>
      </x:c>
      <x:c r="H5" s="19" t="str">
        <x:v>High</x:v>
      </x:c>
      <x:c r="I5" s="19" t="str">
        <x:v>Returned for correction</x:v>
      </x:c>
      <x:c r="J5" s="19" t="str">
        <x:v>FlowServe Partners</x:v>
      </x:c>
      <x:c r="K5" s="20" t="n">
        <x:v>8</x:v>
      </x:c>
      <x:c r="L5" s="20" t="n">
        <x:v>0</x:v>
      </x:c>
      <x:c r="M5" s="20" t="n">
        <x:f>MAX(0,K5-L5)</x:f>
        <x:v>8</x:v>
      </x:c>
      <x:c r="N5" s="21" t="n">
        <x:v>46295</x:v>
      </x:c>
      <x:c r="O5" s="19" t="str">
        <x:v>Blocked</x:v>
      </x:c>
      <x:c r="P5" s="23" t="str">
        <x:v>Supplier confirmation</x:v>
      </x:c>
      <x:c r="Q5" s="23" t="str">
        <x:v>Blocked</x:v>
      </x:c>
      <x:c r="R5" s="24" t="n">
        <x:v>4</x:v>
      </x:c>
      <x:c r="S5" s="23" t="str">
        <x:v>Rejected</x:v>
      </x:c>
      <x:c r="T5" s="24" t="n">
        <x:v>0</x:v>
      </x:c>
      <x:c r="U5" s="23" t="str">
        <x:v>Supplier action</x:v>
      </x:c>
      <x:c r="V5" s="23" t="str">
        <x:v>Buyer</x:v>
      </x:c>
      <x:c r="W5" s="25" t="n">
        <x:v>46283</x:v>
      </x:c>
      <x:c r="X5" s="23" t="str">
        <x:v>Arrange compliant replacement</x:v>
      </x:c>
      <x:c r="Y5" s="22" t="n">
        <x:f>G5-DATE(2026,9,16)</x:f>
        <x:v>6</x:v>
      </x:c>
      <x:c r="Z5" s="19" t="str">
        <x:f>IF(OR(I5="Blocked",N5="Blocked",O5="Late",O5="At risk",Q5="At risk",Q5="Forecast late",S5="Held",S5="Rejected",U5="Open",U5="Awaiting decision",U5="Supplier action"),"Action needed",IF(AND(M5=0,OR(S5="Accepted",Q5="Complete",N5="Complete")),"On track","Watch"))</x:f>
        <x:v>Action needed</x:v>
      </x:c>
    </x:row>
    <x:row r="6">
      <x:c r="A6" s="19" t="str">
        <x:v>MR-260905</x:v>
      </x:c>
      <x:c r="B6" s="23" t="str">
        <x:v>Riverside Metro Extension</x:v>
      </x:c>
      <x:c r="C6" s="23" t="str">
        <x:v>MAT-EN11</x:v>
      </x:c>
      <x:c r="D6" s="23" t="str">
        <x:v>Exterior joint sealant</x:v>
      </x:c>
      <x:c r="E6" s="20" t="n">
        <x:v>12</x:v>
      </x:c>
      <x:c r="F6" s="19" t="str">
        <x:v>case</x:v>
      </x:c>
      <x:c r="G6" s="21" t="n">
        <x:v>46285</x:v>
      </x:c>
      <x:c r="H6" s="19" t="str">
        <x:v>Normal</x:v>
      </x:c>
      <x:c r="I6" s="19" t="str">
        <x:v>Blocked</x:v>
      </x:c>
      <x:c r="J6" s="19" t="str"/>
      <x:c r="K6" s="20" t="n">
        <x:v>0</x:v>
      </x:c>
      <x:c r="L6" s="20" t="n">
        <x:v>0</x:v>
      </x:c>
      <x:c r="M6" s="20" t="n">
        <x:f>MAX(0,K6-L6)</x:f>
        <x:v>0</x:v>
      </x:c>
      <x:c r="N6" s="21"/>
      <x:c r="O6" s="19" t="str">
        <x:v>Not committed</x:v>
      </x:c>
      <x:c r="P6" s="23" t="str">
        <x:v>Not started</x:v>
      </x:c>
      <x:c r="Q6" s="23" t="str">
        <x:v>Not started</x:v>
      </x:c>
      <x:c r="R6" s="24" t="n">
        <x:v>0</x:v>
      </x:c>
      <x:c r="S6" s="23" t="str">
        <x:v>Not received</x:v>
      </x:c>
      <x:c r="T6" s="24" t="n">
        <x:v>0</x:v>
      </x:c>
      <x:c r="U6" s="23" t="str">
        <x:v>Open</x:v>
      </x:c>
      <x:c r="V6" s="23" t="str">
        <x:v>Materials coordinator</x:v>
      </x:c>
      <x:c r="W6" s="25" t="n">
        <x:v>46282</x:v>
      </x:c>
      <x:c r="X6" s="23" t="str">
        <x:v>Replace retired catalog item before submission</x:v>
      </x:c>
      <x:c r="Y6" s="22" t="n">
        <x:f>G6-DATE(2026,9,16)</x:f>
        <x:v>4</x:v>
      </x:c>
      <x:c r="Z6" s="19" t="str">
        <x:f>IF(OR(I6="Blocked",N6="Blocked",O6="Late",O6="At risk",Q6="At risk",Q6="Forecast late",S6="Held",S6="Rejected",U6="Open",U6="Awaiting decision",U6="Supplier action"),"Action needed",IF(AND(M6=0,OR(S6="Accepted",Q6="Complete",N6="Complete")),"On track","Watch"))</x:f>
        <x:v>Action needed</x:v>
      </x:c>
    </x:row>
    <x:row r="7">
      <x:c r="A7" s="19" t="str">
        <x:v>MR-260906</x:v>
      </x:c>
      <x:c r="B7" s="23" t="str">
        <x:v>Riverside Metro Extension</x:v>
      </x:c>
      <x:c r="C7" s="23" t="str">
        <x:v>MAT-CV30</x:v>
      </x:c>
      <x:c r="D7" s="23" t="str">
        <x:v>Ready-mix concrete 30 MPa</x:v>
      </x:c>
      <x:c r="E7" s="20" t="n">
        <x:v>120</x:v>
      </x:c>
      <x:c r="F7" s="19" t="str">
        <x:v>m³</x:v>
      </x:c>
      <x:c r="G7" s="21" t="n">
        <x:v>46286</x:v>
      </x:c>
      <x:c r="H7" s="19" t="str">
        <x:v>High</x:v>
      </x:c>
      <x:c r="I7" s="19" t="str">
        <x:v>Approved</x:v>
      </x:c>
      <x:c r="J7" s="19" t="str">
        <x:v>CityMix Concrete</x:v>
      </x:c>
      <x:c r="K7" s="20" t="n">
        <x:v>120</x:v>
      </x:c>
      <x:c r="L7" s="20" t="n">
        <x:v>80</x:v>
      </x:c>
      <x:c r="M7" s="20" t="n">
        <x:f>MAX(0,K7-L7)</x:f>
        <x:v>40</x:v>
      </x:c>
      <x:c r="N7" s="21" t="n">
        <x:v>46286</x:v>
      </x:c>
      <x:c r="O7" s="19" t="str">
        <x:v>On schedule</x:v>
      </x:c>
      <x:c r="P7" s="23" t="str">
        <x:v>Daily pour allocation</x:v>
      </x:c>
      <x:c r="Q7" s="23" t="str">
        <x:v>Due soon</x:v>
      </x:c>
      <x:c r="R7" s="24" t="n">
        <x:v>80</x:v>
      </x:c>
      <x:c r="S7" s="23" t="str">
        <x:v>Accepted</x:v>
      </x:c>
      <x:c r="T7" s="24" t="n">
        <x:v>20</x:v>
      </x:c>
      <x:c r="U7" s="23" t="str">
        <x:v>Monitoring</x:v>
      </x:c>
      <x:c r="V7" s="23" t="str">
        <x:v>Site materials lead</x:v>
      </x:c>
      <x:c r="W7" s="25" t="n">
        <x:v>46285</x:v>
      </x:c>
      <x:c r="X7" s="23" t="str">
        <x:v>Confirm remaining pour sequence</x:v>
      </x:c>
      <x:c r="Y7" s="22" t="n">
        <x:f>G7-DATE(2026,9,16)</x:f>
        <x:v>5</x:v>
      </x:c>
      <x:c r="Z7" s="19" t="str">
        <x:f>IF(OR(I7="Blocked",N7="Blocked",O7="Late",O7="At risk",Q7="At risk",Q7="Forecast late",S7="Held",S7="Rejected",U7="Open",U7="Awaiting decision",U7="Supplier action"),"Action needed",IF(AND(M7=0,OR(S7="Accepted",Q7="Complete",N7="Complete")),"On track","Watch"))</x:f>
        <x:v>Watch</x:v>
      </x:c>
    </x:row>
    <x:row r="8">
      <x:c r="A8" s="19" t="str">
        <x:v>MR-260907</x:v>
      </x:c>
      <x:c r="B8" s="23" t="str">
        <x:v>Oakridge School Modernization</x:v>
      </x:c>
      <x:c r="C8" s="23" t="str">
        <x:v>MAT-DR12</x:v>
      </x:c>
      <x:c r="D8" s="23" t="str">
        <x:v>Fire-rated door set</x:v>
      </x:c>
      <x:c r="E8" s="20" t="n">
        <x:v>18</x:v>
      </x:c>
      <x:c r="F8" s="19" t="str">
        <x:v>each</x:v>
      </x:c>
      <x:c r="G8" s="21" t="n">
        <x:v>46315</x:v>
      </x:c>
      <x:c r="H8" s="19" t="str">
        <x:v>High</x:v>
      </x:c>
      <x:c r="I8" s="19" t="str">
        <x:v>Approved</x:v>
      </x:c>
      <x:c r="J8" s="19" t="str">
        <x:v>SecureDoor Systems</x:v>
      </x:c>
      <x:c r="K8" s="20" t="n">
        <x:v>18</x:v>
      </x:c>
      <x:c r="L8" s="20" t="n">
        <x:v>0</x:v>
      </x:c>
      <x:c r="M8" s="20" t="n">
        <x:f>MAX(0,K8-L8)</x:f>
        <x:v>18</x:v>
      </x:c>
      <x:c r="N8" s="21" t="n">
        <x:v>46313</x:v>
      </x:c>
      <x:c r="O8" s="19" t="str">
        <x:v>On schedule</x:v>
      </x:c>
      <x:c r="P8" s="23" t="str">
        <x:v>Fabrication complete</x:v>
      </x:c>
      <x:c r="Q8" s="23" t="str">
        <x:v>Due soon</x:v>
      </x:c>
      <x:c r="R8" s="24" t="n">
        <x:v>0</x:v>
      </x:c>
      <x:c r="S8" s="23" t="str">
        <x:v>Not received</x:v>
      </x:c>
      <x:c r="T8" s="24" t="n">
        <x:v>0</x:v>
      </x:c>
      <x:c r="U8" s="23" t="str">
        <x:v>Monitoring</x:v>
      </x:c>
      <x:c r="V8" s="23" t="str">
        <x:v>Package manager</x:v>
      </x:c>
      <x:c r="W8" s="25" t="n">
        <x:v>46290</x:v>
      </x:c>
      <x:c r="X8" s="23" t="str">
        <x:v>Review fabrication photos</x:v>
      </x:c>
      <x:c r="Y8" s="22" t="n">
        <x:f>G8-DATE(2026,9,16)</x:f>
        <x:v>34</x:v>
      </x:c>
      <x:c r="Z8" s="19" t="str">
        <x:f>IF(OR(I8="Blocked",N8="Blocked",O8="Late",O8="At risk",Q8="At risk",Q8="Forecast late",S8="Held",S8="Rejected",U8="Open",U8="Awaiting decision",U8="Supplier action"),"Action needed",IF(AND(M8=0,OR(S8="Accepted",Q8="Complete",N8="Complete")),"On track","Watch"))</x:f>
        <x:v>Watch</x:v>
      </x:c>
    </x:row>
    <x:row r="9">
      <x:c r="A9" s="19" t="str">
        <x:v>MR-260908</x:v>
      </x:c>
      <x:c r="B9" s="23" t="str">
        <x:v>Northside Hospital Expansion</x:v>
      </x:c>
      <x:c r="C9" s="23" t="str">
        <x:v>MAT-CB44</x:v>
      </x:c>
      <x:c r="D9" s="23" t="str">
        <x:v>Cable tray 300 mm</x:v>
      </x:c>
      <x:c r="E9" s="20" t="n">
        <x:v>160</x:v>
      </x:c>
      <x:c r="F9" s="19" t="str">
        <x:v>m</x:v>
      </x:c>
      <x:c r="G9" s="21" t="n">
        <x:v>46297</x:v>
      </x:c>
      <x:c r="H9" s="19" t="str">
        <x:v>Normal</x:v>
      </x:c>
      <x:c r="I9" s="19" t="str">
        <x:v>Approved</x:v>
      </x:c>
      <x:c r="J9" s="19" t="str">
        <x:v>VoltWorks</x:v>
      </x:c>
      <x:c r="K9" s="20" t="n">
        <x:v>160</x:v>
      </x:c>
      <x:c r="L9" s="20" t="n">
        <x:v>160</x:v>
      </x:c>
      <x:c r="M9" s="20" t="n">
        <x:f>MAX(0,K9-L9)</x:f>
        <x:v>0</x:v>
      </x:c>
      <x:c r="N9" s="21" t="n">
        <x:v>46294</x:v>
      </x:c>
      <x:c r="O9" s="19" t="str">
        <x:v>Complete</x:v>
      </x:c>
      <x:c r="P9" s="23" t="str">
        <x:v>Arrive at jobsite</x:v>
      </x:c>
      <x:c r="Q9" s="23" t="str">
        <x:v>Complete</x:v>
      </x:c>
      <x:c r="R9" s="24" t="n">
        <x:v>160</x:v>
      </x:c>
      <x:c r="S9" s="23" t="str">
        <x:v>Accepted</x:v>
      </x:c>
      <x:c r="T9" s="24" t="n">
        <x:v>86</x:v>
      </x:c>
      <x:c r="U9" s="23" t="str">
        <x:v>Closed</x:v>
      </x:c>
      <x:c r="V9" s="23" t="str">
        <x:v>MEP storekeeper</x:v>
      </x:c>
      <x:c r="W9" s="25" t="n">
        <x:v>46295</x:v>
      </x:c>
      <x:c r="X9" s="23" t="str">
        <x:v>Issue remaining cable tray by floor</x:v>
      </x:c>
      <x:c r="Y9" s="22" t="n">
        <x:f>G9-DATE(2026,9,16)</x:f>
        <x:v>16</x:v>
      </x:c>
      <x:c r="Z9" s="19" t="str">
        <x:f>IF(OR(I9="Blocked",N9="Blocked",O9="Late",O9="At risk",Q9="At risk",Q9="Forecast late",S9="Held",S9="Rejected",U9="Open",U9="Awaiting decision",U9="Supplier action"),"Action needed",IF(AND(M9=0,OR(S9="Accepted",Q9="Complete",N9="Complete")),"On track","Watch"))</x:f>
        <x:v>On track</x:v>
      </x:c>
    </x:row>
  </x:sheetData>
  <x:conditionalFormatting sqref="Z2:Z9">
    <x:cfRule type="containsText" dxfId="0" priority="1" operator="containsText" text="Action needed"/>
    <x:cfRule type="containsText" dxfId="1" priority="2" operator="containsText" text="Watch"/>
    <x:cfRule type="containsText" dxfId="2" priority="3" operator="containsText" text="On track"/>
  </x:conditionalFormatting>
  <x:dataValidations count="4">
    <x:dataValidation type="list" sqref="H2:H9">
      <x:formula1>"Normal,High,Critical"</x:formula1>
    </x:dataValidation>
    <x:dataValidation type="list" sqref="I2:I9">
      <x:formula1>"Draft,Awaiting review,Returned for correction,Approved,Rejected,Blocked,Closed"</x:formula1>
    </x:dataValidation>
    <x:dataValidation type="list" sqref="S2:S9">
      <x:formula1>"Not received,Accepted,Accepted with note,Held,Rejected"</x:formula1>
    </x:dataValidation>
    <x:dataValidation type="list" sqref="U2:U9">
      <x:formula1>"Open,Awaiting decision,Supplier action,Project action,Monitoring,Closed"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3801c61aec45dc"/>
  </x:tableParts>
</x:worksheet>
</file>

<file path=xl/worksheets/sheet3.xml><?xml version="1.0" encoding="utf-8"?>
<x:worksheet xmlns:x="http://schemas.openxmlformats.org/spreadsheetml/2006/main">
  <x:sheetPr>
    <x:tabColor rgb="FFB7C9C4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3" t="str">
        <x:v>Priority</x:v>
      </x:c>
      <x:c r="B1" s="3" t="str">
        <x:v>Request state</x:v>
      </x:c>
      <x:c r="C1" s="3" t="str">
        <x:v>Inspection outcome</x:v>
      </x:c>
      <x:c r="D1" s="3" t="str">
        <x:v>Exception state</x:v>
      </x:c>
    </x:row>
    <x:row r="2">
      <x:c r="A2" s="1" t="str">
        <x:v>Normal</x:v>
      </x:c>
      <x:c r="B2" s="1" t="str">
        <x:v>Draft</x:v>
      </x:c>
      <x:c r="C2" s="1" t="str">
        <x:v>Not received</x:v>
      </x:c>
      <x:c r="D2" s="1" t="str">
        <x:v>Open</x:v>
      </x:c>
    </x:row>
    <x:row r="3">
      <x:c r="A3" s="1" t="str">
        <x:v>High</x:v>
      </x:c>
      <x:c r="B3" s="1" t="str">
        <x:v>Awaiting review</x:v>
      </x:c>
      <x:c r="C3" s="1" t="str">
        <x:v>Accepted</x:v>
      </x:c>
      <x:c r="D3" s="1" t="str">
        <x:v>Awaiting decision</x:v>
      </x:c>
    </x:row>
    <x:row r="4">
      <x:c r="A4" s="1" t="str">
        <x:v>Critical</x:v>
      </x:c>
      <x:c r="B4" s="1" t="str">
        <x:v>Returned for correction</x:v>
      </x:c>
      <x:c r="C4" s="1" t="str">
        <x:v>Accepted with note</x:v>
      </x:c>
      <x:c r="D4" s="1" t="str">
        <x:v>Supplier action</x:v>
      </x:c>
    </x:row>
    <x:row r="5">
      <x:c r="A5" s="1"/>
      <x:c r="B5" s="1" t="str">
        <x:v>Approved</x:v>
      </x:c>
      <x:c r="C5" s="1" t="str">
        <x:v>Held</x:v>
      </x:c>
      <x:c r="D5" s="1" t="str">
        <x:v>Project action</x:v>
      </x:c>
    </x:row>
    <x:row r="6">
      <x:c r="A6" s="1"/>
      <x:c r="B6" s="1" t="str">
        <x:v>Rejected</x:v>
      </x:c>
      <x:c r="C6" s="1" t="str">
        <x:v>Rejected</x:v>
      </x:c>
      <x:c r="D6" s="1" t="str">
        <x:v>Monitoring</x:v>
      </x:c>
    </x:row>
    <x:row r="7">
      <x:c r="A7" s="1"/>
      <x:c r="B7" s="1" t="str">
        <x:v>Blocked</x:v>
      </x:c>
      <x:c r="C7" s="1"/>
      <x:c r="D7" s="1" t="str">
        <x:v>Closed</x:v>
      </x:c>
    </x:row>
    <x:row r="8">
      <x:c r="A8" s="1"/>
      <x:c r="B8" s="1" t="str">
        <x:v>Closed</x:v>
      </x:c>
      <x:c r="C8" s="1"/>
      <x:c r="D8" s="1"/>
    </x:row>
  </x:sheetData>
  <x:pageMargins left="0.7" right="0.7" top="0.75" bottom="0.75" header="0.3" footer="0.3"/>
</x:worksheet>
</file>