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a4b2d6882046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alances" sheetId="1" r:id="R8ceadb3e0bdc49fd"/>
    <x:sheet xmlns:r="http://schemas.openxmlformats.org/officeDocument/2006/relationships" name="Requests" sheetId="2" r:id="R9e87deae4a0b432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mm/dd/yy"/>
    <x:numFmt numFmtId="201" formatCode="0.0"/>
    <x:numFmt numFmtId="202" formatCode="@"/>
  </x:numFmts>
  <x:fonts count="6">
    <x:font>
      <x:sz val="11"/>
      <x:name val="Carlito"/>
    </x:font>
    <x:font>
      <x:sz val="11"/>
      <x:color rgb="FF173348"/>
      <x:name val="Arial"/>
    </x:font>
    <x:font>
      <x:b/>
      <x:sz val="17"/>
      <x:color rgb="FF173348"/>
      <x:name val="Arial"/>
    </x:font>
    <x:font>
      <x:i/>
      <x:sz val="10"/>
      <x:color rgb="FF475A65"/>
      <x:name val="Arial"/>
    </x:font>
    <x:font>
      <x:sz val="10"/>
      <x:color rgb="FF475A65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73348"/>
      </x:patternFill>
    </x:fill>
    <x:fill>
      <x:patternFill patternType="solid">
        <x:fgColor rgb="FFFFF5D8"/>
      </x:patternFill>
    </x:fill>
    <x:fill>
      <x:patternFill patternType="solid">
        <x:fgColor rgb="FFF1F5F7"/>
      </x:patternFill>
    </x:fill>
  </x:fills>
  <x:borders count="2">
    <x:border/>
    <x:border>
      <x:bottom style="thin">
        <x:color rgb="FFB4C6CF"/>
      </x:bottom>
    </x:border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horizontal="right" vertical="center"/>
    </x:xf>
    <x:xf numFmtId="201" fontId="1" fillId="4" borderId="0" xfId="0" applyNumberFormat="1" applyFont="1" applyFill="1" applyBorder="1" applyAlignment="1">
      <x:alignment horizontal="right" vertical="center"/>
    </x:xf>
    <x:xf numFmtId="0" fontId="1" fillId="4" borderId="0" xfId="0" applyNumberFormat="1" applyFont="1" applyFill="1" applyBorder="1" applyAlignment="1">
      <x:alignment horizontal="right" vertical="center"/>
    </x:xf>
    <x:xf numFmtId="202" fontId="1" fillId="3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5">
    <x:dxf>
      <x:font>
        <x:b/>
        <x:color rgb="FF9B271F"/>
      </x:font>
      <x:fill>
        <x:patternFill patternType="solid">
          <x:bgColor rgb="FFFCE3DD"/>
        </x:patternFill>
      </x:fill>
    </x:dxf>
    <x:dxf>
      <x:font>
        <x:b/>
        <x:color rgb="FF825A03"/>
      </x:font>
      <x:fill>
        <x:patternFill patternType="solid">
          <x:bgColor rgb="FFFFF0C2"/>
        </x:patternFill>
      </x:fill>
    </x:dxf>
    <x:dxf>
      <x:fill>
        <x:patternFill patternType="solid">
          <x:bgColor rgb="FFFCE3DD"/>
        </x:patternFill>
      </x:fill>
    </x:dxf>
    <x:dxf>
      <x:font>
        <x:b/>
        <x:color rgb="FF9B271F"/>
      </x:font>
      <x:fill>
        <x:patternFill patternType="solid">
          <x:bgColor rgb="FFFCE3DD"/>
        </x:patternFill>
      </x:fill>
    </x:dxf>
    <x:dxf>
      <x:fill>
        <x:patternFill patternType="solid">
          <x:bgColor rgb="FFFFF0C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4ef18f85744752" /><Relationship Type="http://schemas.openxmlformats.org/officeDocument/2006/relationships/theme" Target="/xl/theme/theme1.xml" Id="Rae3ed8230f8142a9" /><Relationship Type="http://schemas.openxmlformats.org/officeDocument/2006/relationships/sharedStrings" Target="/xl/sharedStrings.xml" Id="Rb1795e4ca9064cc1" /><Relationship Type="http://schemas.openxmlformats.org/officeDocument/2006/relationships/worksheet" Target="/xl/worksheets/sheet1.xml" Id="R8ceadb3e0bdc49fd" /><Relationship Type="http://schemas.openxmlformats.org/officeDocument/2006/relationships/worksheet" Target="/xl/worksheets/sheet2.xml" Id="R9e87deae4a0b4320" /></Relationships>
</file>

<file path=xl/tables/table1.xml><?xml version="1.0" encoding="utf-8"?>
<x:table xmlns:x="http://schemas.openxmlformats.org/spreadsheetml/2006/main" id="1" name="LeaveAccounts" displayName="LeaveAccounts" ref="A6:K36" headerRowCount="1" totalsRowCount="0" totalsRowShown="0">
  <x:tableColumns count="11">
    <x:tableColumn id="1" name="Account key"/>
    <x:tableColumn id="2" name="Employee"/>
    <x:tableColumn id="3" name="Leave type"/>
    <x:tableColumn id="4" name="Period starts"/>
    <x:tableColumn id="5" name="Period ends"/>
    <x:tableColumn id="6" name="Credited hours"/>
    <x:tableColumn id="7" name="Approved hours"/>
    <x:tableColumn id="8" name="Pending hours"/>
    <x:tableColumn id="9" name="Available hours"/>
    <x:tableColumn id="10" name="Requests to check"/>
    <x:tableColumn id="11" name="Work pattern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LeaveRequests" displayName="LeaveRequests" ref="A6:K106" headerRowCount="1" totalsRowCount="0" totalsRowShown="0">
  <x:tableColumns count="11">
    <x:tableColumn id="1" name="Request ID"/>
    <x:tableColumn id="2" name="Account key"/>
    <x:tableColumn id="3" name="Employee"/>
    <x:tableColumn id="4" name="Starts"/>
    <x:tableColumn id="5" name="Ends"/>
    <x:tableColumn id="6" name="Scheduled hours"/>
    <x:tableColumn id="7" name="Status"/>
    <x:tableColumn id="8" name="Booked hours"/>
    <x:tableColumn id="9" name="Reviewed by"/>
    <x:tableColumn id="10" name="Work handover"/>
    <x:tableColumn id="11" name="Entry check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0ab0f20ac51e480f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8057c20998fb4f37" /></Relationships>
</file>

<file path=xl/worksheets/sheet1.xml><?xml version="1.0" encoding="utf-8"?>
<x:worksheet xmlns:x="http://schemas.openxmlformats.org/spreadsheetml/2006/main">
  <x:sheetPr>
    <x:tabColor rgb="FF173348"/>
  </x:sheetPr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16" hidden="0" customWidth="1"/>
    <x:col min="2" max="2" width="21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37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30" customHeight="1">
      <x:c r="A2" s="4" t="str">
        <x:v>Employee leave tracker</x:v>
      </x:c>
      <x:c r="B2" s="5"/>
      <x:c r="C2" s="5"/>
      <x:c r="D2" s="5"/>
      <x:c r="E2" s="5"/>
      <x:c r="F2" s="5"/>
      <x:c r="G2" s="5"/>
      <x:c r="H2" s="5"/>
      <x:c r="I2" s="5"/>
      <x:c r="J2" s="5"/>
      <x:c r="K2" s="5"/>
    </x:row>
    <x:row r="3" ht="24" customHeight="1">
      <x:c r="A3" s="6" t="str">
        <x:v>Hours are scheduled time away. Pending requests do not reduce the available balance.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</x:row>
    <x:row r="4" ht="24" customHeight="1">
      <x:c r="A4" s="7" t="str">
        <x:v>Amber cells: editable inputs. Gray cells: formulas. Fictional examples, not legal allowance guidance.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</x:row>
    <x:row r="5" ht="24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</x:row>
    <x:row r="6" ht="42" customHeight="1">
      <x:c r="A6" s="11" t="str">
        <x:v>Account key</x:v>
      </x:c>
      <x:c r="B6" s="11" t="str">
        <x:v>Employee</x:v>
      </x:c>
      <x:c r="C6" s="11" t="str">
        <x:v>Leave type</x:v>
      </x:c>
      <x:c r="D6" s="11" t="str">
        <x:v>Period starts</x:v>
      </x:c>
      <x:c r="E6" s="11" t="str">
        <x:v>Period ends</x:v>
      </x:c>
      <x:c r="F6" s="11" t="str">
        <x:v>Credited hours</x:v>
      </x:c>
      <x:c r="G6" s="11" t="str">
        <x:v>Approved hours</x:v>
      </x:c>
      <x:c r="H6" s="11" t="str">
        <x:v>Pending hours</x:v>
      </x:c>
      <x:c r="I6" s="11" t="str">
        <x:v>Available hours</x:v>
      </x:c>
      <x:c r="J6" s="11" t="str">
        <x:v>Requests to check</x:v>
      </x:c>
      <x:c r="K6" s="11" t="str">
        <x:v>Work pattern</x:v>
      </x:c>
    </x:row>
    <x:row r="7" ht="24" customHeight="1">
      <x:c r="A7" s="12" t="str">
        <x:v>PTO-1</x:v>
      </x:c>
      <x:c r="B7" s="12" t="str">
        <x:v>Maya Chen</x:v>
      </x:c>
      <x:c r="C7" s="12" t="str">
        <x:v>PTO</x:v>
      </x:c>
      <x:c r="D7" s="14" t="n">
        <x:v>46023</x:v>
      </x:c>
      <x:c r="E7" s="14" t="n">
        <x:v>46387</x:v>
      </x:c>
      <x:c r="F7" s="17" t="n">
        <x:v>80</x:v>
      </x:c>
      <x:c r="G7" s="18" t="n">
        <x:f>IF(A7="","",SUMIFS('Requests'!$H$7:$H$106,'Requests'!$B$7:$B$106,$A7))</x:f>
        <x:v>4</x:v>
      </x:c>
      <x:c r="H7" s="18" t="n">
        <x:f>IF(A7="","",SUMIFS('Requests'!$F$7:$F$106,'Requests'!$B$7:$B$106,$A7,'Requests'!$G$7:$G$106,"Pending"))</x:f>
        <x:v>0</x:v>
      </x:c>
      <x:c r="I7" s="18" t="n">
        <x:f>IF(A7="","",IF(ISNUMBER(F7),F7-G7,"Enter credited hours"))</x:f>
        <x:v>76</x:v>
      </x:c>
      <x:c r="J7" s="19" t="n">
        <x:f>IF(A7="","",COUNTIFS('Requests'!$B$7:$B$106,$A7,'Requests'!$K$7:$K$106,"&lt;&gt;Ready",'Requests'!$A$7:$A$106,"&lt;&gt;"))</x:f>
        <x:v>0</x:v>
      </x:c>
      <x:c r="K7" s="12" t="str">
        <x:v>8 hours per weekday</x:v>
      </x:c>
    </x:row>
    <x:row r="8" ht="24" customHeight="1">
      <x:c r="A8" s="12" t="str">
        <x:v>SICK-1</x:v>
      </x:c>
      <x:c r="B8" s="12" t="str">
        <x:v>Maya Chen</x:v>
      </x:c>
      <x:c r="C8" s="12" t="str">
        <x:v>Sick time</x:v>
      </x:c>
      <x:c r="D8" s="14" t="n">
        <x:v>46023</x:v>
      </x:c>
      <x:c r="E8" s="14" t="n">
        <x:v>46387</x:v>
      </x:c>
      <x:c r="F8" s="17" t="n">
        <x:v>40</x:v>
      </x:c>
      <x:c r="G8" s="18" t="n">
        <x:f>IF(A8="","",SUMIFS('Requests'!$H$7:$H$106,'Requests'!$B$7:$B$106,$A8))</x:f>
        <x:v>0</x:v>
      </x:c>
      <x:c r="H8" s="18" t="n">
        <x:f>IF(A8="","",SUMIFS('Requests'!$F$7:$F$106,'Requests'!$B$7:$B$106,$A8,'Requests'!$G$7:$G$106,"Pending"))</x:f>
        <x:v>0</x:v>
      </x:c>
      <x:c r="I8" s="18" t="n">
        <x:f>IF(A8="","",IF(ISNUMBER(F8),F8-G8,"Enter credited hours"))</x:f>
        <x:v>40</x:v>
      </x:c>
      <x:c r="J8" s="19" t="n">
        <x:f>IF(A8="","",COUNTIFS('Requests'!$B$7:$B$106,$A8,'Requests'!$K$7:$K$106,"&lt;&gt;Ready",'Requests'!$A$7:$A$106,"&lt;&gt;"))</x:f>
        <x:v>0</x:v>
      </x:c>
      <x:c r="K8" s="12" t="str">
        <x:v>8 hours per weekday</x:v>
      </x:c>
    </x:row>
    <x:row r="9" ht="24" customHeight="1">
      <x:c r="A9" s="12" t="str">
        <x:v>PTO-2</x:v>
      </x:c>
      <x:c r="B9" s="12" t="str">
        <x:v>Oliver Reed</x:v>
      </x:c>
      <x:c r="C9" s="12" t="str">
        <x:v>PTO</x:v>
      </x:c>
      <x:c r="D9" s="14" t="n">
        <x:v>46023</x:v>
      </x:c>
      <x:c r="E9" s="14" t="n">
        <x:v>46387</x:v>
      </x:c>
      <x:c r="F9" s="17" t="n">
        <x:v>96</x:v>
      </x:c>
      <x:c r="G9" s="18" t="n">
        <x:f>IF(A9="","",SUMIFS('Requests'!$H$7:$H$106,'Requests'!$B$7:$B$106,$A9))</x:f>
        <x:v>16</x:v>
      </x:c>
      <x:c r="H9" s="18" t="n">
        <x:f>IF(A9="","",SUMIFS('Requests'!$F$7:$F$106,'Requests'!$B$7:$B$106,$A9,'Requests'!$G$7:$G$106,"Pending"))</x:f>
        <x:v>0</x:v>
      </x:c>
      <x:c r="I9" s="18" t="n">
        <x:f>IF(A9="","",IF(ISNUMBER(F9),F9-G9,"Enter credited hours"))</x:f>
        <x:v>80</x:v>
      </x:c>
      <x:c r="J9" s="19" t="n">
        <x:f>IF(A9="","",COUNTIFS('Requests'!$B$7:$B$106,$A9,'Requests'!$K$7:$K$106,"&lt;&gt;Ready",'Requests'!$A$7:$A$106,"&lt;&gt;"))</x:f>
        <x:v>0</x:v>
      </x:c>
      <x:c r="K9" s="12" t="str">
        <x:v>8 hours per weekday</x:v>
      </x:c>
    </x:row>
    <x:row r="10" ht="24" customHeight="1">
      <x:c r="A10" s="12" t="str">
        <x:v>SICK-2</x:v>
      </x:c>
      <x:c r="B10" s="12" t="str">
        <x:v>Oliver Reed</x:v>
      </x:c>
      <x:c r="C10" s="12" t="str">
        <x:v>Sick time</x:v>
      </x:c>
      <x:c r="D10" s="14" t="n">
        <x:v>46023</x:v>
      </x:c>
      <x:c r="E10" s="14" t="n">
        <x:v>46387</x:v>
      </x:c>
      <x:c r="F10" s="17" t="n">
        <x:v>40</x:v>
      </x:c>
      <x:c r="G10" s="18" t="n">
        <x:f>IF(A10="","",SUMIFS('Requests'!$H$7:$H$106,'Requests'!$B$7:$B$106,$A10))</x:f>
        <x:v>0</x:v>
      </x:c>
      <x:c r="H10" s="18" t="n">
        <x:f>IF(A10="","",SUMIFS('Requests'!$F$7:$F$106,'Requests'!$B$7:$B$106,$A10,'Requests'!$G$7:$G$106,"Pending"))</x:f>
        <x:v>0</x:v>
      </x:c>
      <x:c r="I10" s="18" t="n">
        <x:f>IF(A10="","",IF(ISNUMBER(F10),F10-G10,"Enter credited hours"))</x:f>
        <x:v>40</x:v>
      </x:c>
      <x:c r="J10" s="19" t="n">
        <x:f>IF(A10="","",COUNTIFS('Requests'!$B$7:$B$106,$A10,'Requests'!$K$7:$K$106,"&lt;&gt;Ready",'Requests'!$A$7:$A$106,"&lt;&gt;"))</x:f>
        <x:v>0</x:v>
      </x:c>
      <x:c r="K10" s="12" t="str">
        <x:v>8 hours per weekday</x:v>
      </x:c>
    </x:row>
    <x:row r="11" ht="24" customHeight="1">
      <x:c r="A11" s="12" t="str">
        <x:v>PTO-3</x:v>
      </x:c>
      <x:c r="B11" s="12" t="str">
        <x:v>Ava Brooks</x:v>
      </x:c>
      <x:c r="C11" s="12" t="str">
        <x:v>PTO</x:v>
      </x:c>
      <x:c r="D11" s="14" t="n">
        <x:v>46023</x:v>
      </x:c>
      <x:c r="E11" s="14" t="n">
        <x:v>46387</x:v>
      </x:c>
      <x:c r="F11" s="17" t="n">
        <x:v>96</x:v>
      </x:c>
      <x:c r="G11" s="18" t="n">
        <x:f>IF(A11="","",SUMIFS('Requests'!$H$7:$H$106,'Requests'!$B$7:$B$106,$A11))</x:f>
        <x:v>0</x:v>
      </x:c>
      <x:c r="H11" s="18" t="n">
        <x:f>IF(A11="","",SUMIFS('Requests'!$F$7:$F$106,'Requests'!$B$7:$B$106,$A11,'Requests'!$G$7:$G$106,"Pending"))</x:f>
        <x:v>16</x:v>
      </x:c>
      <x:c r="I11" s="18" t="n">
        <x:f>IF(A11="","",IF(ISNUMBER(F11),F11-G11,"Enter credited hours"))</x:f>
        <x:v>96</x:v>
      </x:c>
      <x:c r="J11" s="19" t="n">
        <x:f>IF(A11="","",COUNTIFS('Requests'!$B$7:$B$106,$A11,'Requests'!$K$7:$K$106,"&lt;&gt;Ready",'Requests'!$A$7:$A$106,"&lt;&gt;"))</x:f>
        <x:v>0</x:v>
      </x:c>
      <x:c r="K11" s="12" t="str">
        <x:v>Mon–Thu 8 hours; Fri 4 hours</x:v>
      </x:c>
    </x:row>
    <x:row r="12" ht="24" customHeight="1">
      <x:c r="A12" s="12" t="str">
        <x:v>SICK-3</x:v>
      </x:c>
      <x:c r="B12" s="12" t="str">
        <x:v>Ava Brooks</x:v>
      </x:c>
      <x:c r="C12" s="12" t="str">
        <x:v>Sick time</x:v>
      </x:c>
      <x:c r="D12" s="14" t="n">
        <x:v>46023</x:v>
      </x:c>
      <x:c r="E12" s="14" t="n">
        <x:v>46387</x:v>
      </x:c>
      <x:c r="F12" s="17" t="n">
        <x:v>40</x:v>
      </x:c>
      <x:c r="G12" s="18" t="n">
        <x:f>IF(A12="","",SUMIFS('Requests'!$H$7:$H$106,'Requests'!$B$7:$B$106,$A12))</x:f>
        <x:v>0</x:v>
      </x:c>
      <x:c r="H12" s="18" t="n">
        <x:f>IF(A12="","",SUMIFS('Requests'!$F$7:$F$106,'Requests'!$B$7:$B$106,$A12,'Requests'!$G$7:$G$106,"Pending"))</x:f>
        <x:v>0</x:v>
      </x:c>
      <x:c r="I12" s="18" t="n">
        <x:f>IF(A12="","",IF(ISNUMBER(F12),F12-G12,"Enter credited hours"))</x:f>
        <x:v>40</x:v>
      </x:c>
      <x:c r="J12" s="19" t="n">
        <x:f>IF(A12="","",COUNTIFS('Requests'!$B$7:$B$106,$A12,'Requests'!$K$7:$K$106,"&lt;&gt;Ready",'Requests'!$A$7:$A$106,"&lt;&gt;"))</x:f>
        <x:v>0</x:v>
      </x:c>
      <x:c r="K12" s="12" t="str">
        <x:v>Mon–Thu 8 hours; Fri 4 hours</x:v>
      </x:c>
    </x:row>
    <x:row r="13" ht="24" customHeight="1">
      <x:c r="A13" s="12" t="str">
        <x:v>PTO-4</x:v>
      </x:c>
      <x:c r="B13" s="12" t="str">
        <x:v>Leah Morgan</x:v>
      </x:c>
      <x:c r="C13" s="12" t="str">
        <x:v>PTO</x:v>
      </x:c>
      <x:c r="D13" s="14" t="n">
        <x:v>46023</x:v>
      </x:c>
      <x:c r="E13" s="14" t="n">
        <x:v>46387</x:v>
      </x:c>
      <x:c r="F13" s="17" t="n">
        <x:v>24</x:v>
      </x:c>
      <x:c r="G13" s="18" t="n">
        <x:f>IF(A13="","",SUMIFS('Requests'!$H$7:$H$106,'Requests'!$B$7:$B$106,$A13))</x:f>
        <x:v>18</x:v>
      </x:c>
      <x:c r="H13" s="18" t="n">
        <x:f>IF(A13="","",SUMIFS('Requests'!$F$7:$F$106,'Requests'!$B$7:$B$106,$A13,'Requests'!$G$7:$G$106,"Pending"))</x:f>
        <x:v>0</x:v>
      </x:c>
      <x:c r="I13" s="18" t="n">
        <x:f>IF(A13="","",IF(ISNUMBER(F13),F13-G13,"Enter credited hours"))</x:f>
        <x:v>6</x:v>
      </x:c>
      <x:c r="J13" s="19" t="n">
        <x:f>IF(A13="","",COUNTIFS('Requests'!$B$7:$B$106,$A13,'Requests'!$K$7:$K$106,"&lt;&gt;Ready",'Requests'!$A$7:$A$106,"&lt;&gt;"))</x:f>
        <x:v>0</x:v>
      </x:c>
      <x:c r="K13" s="12" t="str">
        <x:v>6 hours per weekday</x:v>
      </x:c>
    </x:row>
    <x:row r="14" ht="24" customHeight="1">
      <x:c r="A14" s="12" t="str">
        <x:v>SICK-4</x:v>
      </x:c>
      <x:c r="B14" s="12" t="str">
        <x:v>Leah Morgan</x:v>
      </x:c>
      <x:c r="C14" s="12" t="str">
        <x:v>Sick time</x:v>
      </x:c>
      <x:c r="D14" s="14" t="n">
        <x:v>46023</x:v>
      </x:c>
      <x:c r="E14" s="14" t="n">
        <x:v>46387</x:v>
      </x:c>
      <x:c r="F14" s="17" t="n">
        <x:v>40</x:v>
      </x:c>
      <x:c r="G14" s="18" t="n">
        <x:f>IF(A14="","",SUMIFS('Requests'!$H$7:$H$106,'Requests'!$B$7:$B$106,$A14))</x:f>
        <x:v>0</x:v>
      </x:c>
      <x:c r="H14" s="18" t="n">
        <x:f>IF(A14="","",SUMIFS('Requests'!$F$7:$F$106,'Requests'!$B$7:$B$106,$A14,'Requests'!$G$7:$G$106,"Pending"))</x:f>
        <x:v>0</x:v>
      </x:c>
      <x:c r="I14" s="18" t="n">
        <x:f>IF(A14="","",IF(ISNUMBER(F14),F14-G14,"Enter credited hours"))</x:f>
        <x:v>40</x:v>
      </x:c>
      <x:c r="J14" s="19" t="n">
        <x:f>IF(A14="","",COUNTIFS('Requests'!$B$7:$B$106,$A14,'Requests'!$K$7:$K$106,"&lt;&gt;Ready",'Requests'!$A$7:$A$106,"&lt;&gt;"))</x:f>
        <x:v>0</x:v>
      </x:c>
      <x:c r="K14" s="12" t="str">
        <x:v>6 hours per weekday</x:v>
      </x:c>
    </x:row>
    <x:row r="15" ht="24" customHeight="1">
      <x:c r="A15" s="12" t="str">
        <x:v>PTO-5</x:v>
      </x:c>
      <x:c r="B15" s="12" t="str">
        <x:v>Daniel Kim</x:v>
      </x:c>
      <x:c r="C15" s="12" t="str">
        <x:v>PTO</x:v>
      </x:c>
      <x:c r="D15" s="14" t="n">
        <x:v>46023</x:v>
      </x:c>
      <x:c r="E15" s="14" t="n">
        <x:v>46387</x:v>
      </x:c>
      <x:c r="F15" s="17" t="n">
        <x:v>96</x:v>
      </x:c>
      <x:c r="G15" s="18" t="n">
        <x:f>IF(A15="","",SUMIFS('Requests'!$H$7:$H$106,'Requests'!$B$7:$B$106,$A15))</x:f>
        <x:v>0</x:v>
      </x:c>
      <x:c r="H15" s="18" t="n">
        <x:f>IF(A15="","",SUMIFS('Requests'!$F$7:$F$106,'Requests'!$B$7:$B$106,$A15,'Requests'!$G$7:$G$106,"Pending"))</x:f>
        <x:v>24</x:v>
      </x:c>
      <x:c r="I15" s="18" t="n">
        <x:f>IF(A15="","",IF(ISNUMBER(F15),F15-G15,"Enter credited hours"))</x:f>
        <x:v>96</x:v>
      </x:c>
      <x:c r="J15" s="19" t="n">
        <x:f>IF(A15="","",COUNTIFS('Requests'!$B$7:$B$106,$A15,'Requests'!$K$7:$K$106,"&lt;&gt;Ready",'Requests'!$A$7:$A$106,"&lt;&gt;"))</x:f>
        <x:v>0</x:v>
      </x:c>
      <x:c r="K15" s="12" t="str">
        <x:v>8 hours per weekday</x:v>
      </x:c>
    </x:row>
    <x:row r="16" ht="24" customHeight="1">
      <x:c r="A16" s="12" t="str">
        <x:v>SICK-5</x:v>
      </x:c>
      <x:c r="B16" s="12" t="str">
        <x:v>Daniel Kim</x:v>
      </x:c>
      <x:c r="C16" s="12" t="str">
        <x:v>Sick time</x:v>
      </x:c>
      <x:c r="D16" s="14" t="n">
        <x:v>46023</x:v>
      </x:c>
      <x:c r="E16" s="14" t="n">
        <x:v>46387</x:v>
      </x:c>
      <x:c r="F16" s="17" t="n">
        <x:v>40</x:v>
      </x:c>
      <x:c r="G16" s="18" t="n">
        <x:f>IF(A16="","",SUMIFS('Requests'!$H$7:$H$106,'Requests'!$B$7:$B$106,$A16))</x:f>
        <x:v>0</x:v>
      </x:c>
      <x:c r="H16" s="18" t="n">
        <x:f>IF(A16="","",SUMIFS('Requests'!$F$7:$F$106,'Requests'!$B$7:$B$106,$A16,'Requests'!$G$7:$G$106,"Pending"))</x:f>
        <x:v>0</x:v>
      </x:c>
      <x:c r="I16" s="18" t="n">
        <x:f>IF(A16="","",IF(ISNUMBER(F16),F16-G16,"Enter credited hours"))</x:f>
        <x:v>40</x:v>
      </x:c>
      <x:c r="J16" s="19" t="n">
        <x:f>IF(A16="","",COUNTIFS('Requests'!$B$7:$B$106,$A16,'Requests'!$K$7:$K$106,"&lt;&gt;Ready",'Requests'!$A$7:$A$106,"&lt;&gt;"))</x:f>
        <x:v>0</x:v>
      </x:c>
      <x:c r="K16" s="12" t="str">
        <x:v>8 hours per weekday</x:v>
      </x:c>
    </x:row>
    <x:row r="17" ht="24" customHeight="1">
      <x:c r="A17" s="12" t="str">
        <x:v>PTO-6</x:v>
      </x:c>
      <x:c r="B17" s="12" t="str">
        <x:v>Noah Patel</x:v>
      </x:c>
      <x:c r="C17" s="12" t="str">
        <x:v>PTO</x:v>
      </x:c>
      <x:c r="D17" s="14" t="n">
        <x:v>46023</x:v>
      </x:c>
      <x:c r="E17" s="14" t="n">
        <x:v>46387</x:v>
      </x:c>
      <x:c r="F17" s="17" t="n">
        <x:v>60</x:v>
      </x:c>
      <x:c r="G17" s="18" t="n">
        <x:f>IF(A17="","",SUMIFS('Requests'!$H$7:$H$106,'Requests'!$B$7:$B$106,$A17))</x:f>
        <x:v>0</x:v>
      </x:c>
      <x:c r="H17" s="18" t="n">
        <x:f>IF(A17="","",SUMIFS('Requests'!$F$7:$F$106,'Requests'!$B$7:$B$106,$A17,'Requests'!$G$7:$G$106,"Pending"))</x:f>
        <x:v>11</x:v>
      </x:c>
      <x:c r="I17" s="18" t="n">
        <x:f>IF(A17="","",IF(ISNUMBER(F17),F17-G17,"Enter credited hours"))</x:f>
        <x:v>60</x:v>
      </x:c>
      <x:c r="J17" s="19" t="n">
        <x:f>IF(A17="","",COUNTIFS('Requests'!$B$7:$B$106,$A17,'Requests'!$K$7:$K$106,"&lt;&gt;Ready",'Requests'!$A$7:$A$106,"&lt;&gt;"))</x:f>
        <x:v>0</x:v>
      </x:c>
      <x:c r="K17" s="12" t="str">
        <x:v>8 hours per weekday</x:v>
      </x:c>
    </x:row>
    <x:row r="18" ht="24" customHeight="1">
      <x:c r="A18" s="12" t="str">
        <x:v>SICK-6</x:v>
      </x:c>
      <x:c r="B18" s="12" t="str">
        <x:v>Noah Patel</x:v>
      </x:c>
      <x:c r="C18" s="12" t="str">
        <x:v>Sick time</x:v>
      </x:c>
      <x:c r="D18" s="14" t="n">
        <x:v>46023</x:v>
      </x:c>
      <x:c r="E18" s="14" t="n">
        <x:v>46387</x:v>
      </x:c>
      <x:c r="F18" s="17" t="n">
        <x:v>40</x:v>
      </x:c>
      <x:c r="G18" s="18" t="n">
        <x:f>IF(A18="","",SUMIFS('Requests'!$H$7:$H$106,'Requests'!$B$7:$B$106,$A18))</x:f>
        <x:v>0</x:v>
      </x:c>
      <x:c r="H18" s="18" t="n">
        <x:f>IF(A18="","",SUMIFS('Requests'!$F$7:$F$106,'Requests'!$B$7:$B$106,$A18,'Requests'!$G$7:$G$106,"Pending"))</x:f>
        <x:v>0</x:v>
      </x:c>
      <x:c r="I18" s="18" t="n">
        <x:f>IF(A18="","",IF(ISNUMBER(F18),F18-G18,"Enter credited hours"))</x:f>
        <x:v>40</x:v>
      </x:c>
      <x:c r="J18" s="19" t="n">
        <x:f>IF(A18="","",COUNTIFS('Requests'!$B$7:$B$106,$A18,'Requests'!$K$7:$K$106,"&lt;&gt;Ready",'Requests'!$A$7:$A$106,"&lt;&gt;"))</x:f>
        <x:v>0</x:v>
      </x:c>
      <x:c r="K18" s="12" t="str">
        <x:v>8 hours per weekday</x:v>
      </x:c>
    </x:row>
    <x:row r="19" ht="24" customHeight="1">
      <x:c r="A19" s="12"/>
      <x:c r="B19" s="12"/>
      <x:c r="C19" s="12"/>
      <x:c r="D19" s="14"/>
      <x:c r="E19" s="14"/>
      <x:c r="F19" s="17"/>
      <x:c r="G19" s="18" t="str">
        <x:f>IF(A19="","",SUMIFS('Requests'!$H$7:$H$106,'Requests'!$B$7:$B$106,$A19))</x:f>
      </x:c>
      <x:c r="H19" s="18" t="str">
        <x:f>IF(A19="","",SUMIFS('Requests'!$F$7:$F$106,'Requests'!$B$7:$B$106,$A19,'Requests'!$G$7:$G$106,"Pending"))</x:f>
      </x:c>
      <x:c r="I19" s="18" t="str">
        <x:f>IF(A19="","",IF(ISNUMBER(F19),F19-G19,"Enter credited hours"))</x:f>
      </x:c>
      <x:c r="J19" s="19" t="str">
        <x:f>IF(A19="","",COUNTIFS('Requests'!$B$7:$B$106,$A19,'Requests'!$K$7:$K$106,"&lt;&gt;Ready",'Requests'!$A$7:$A$106,"&lt;&gt;"))</x:f>
      </x:c>
      <x:c r="K19" s="12"/>
    </x:row>
    <x:row r="20" ht="24" customHeight="1">
      <x:c r="A20" s="12"/>
      <x:c r="B20" s="12"/>
      <x:c r="C20" s="12"/>
      <x:c r="D20" s="14"/>
      <x:c r="E20" s="14"/>
      <x:c r="F20" s="17"/>
      <x:c r="G20" s="18" t="str">
        <x:f>IF(A20="","",SUMIFS('Requests'!$H$7:$H$106,'Requests'!$B$7:$B$106,$A20))</x:f>
      </x:c>
      <x:c r="H20" s="18" t="str">
        <x:f>IF(A20="","",SUMIFS('Requests'!$F$7:$F$106,'Requests'!$B$7:$B$106,$A20,'Requests'!$G$7:$G$106,"Pending"))</x:f>
      </x:c>
      <x:c r="I20" s="18" t="str">
        <x:f>IF(A20="","",IF(ISNUMBER(F20),F20-G20,"Enter credited hours"))</x:f>
      </x:c>
      <x:c r="J20" s="19" t="str">
        <x:f>IF(A20="","",COUNTIFS('Requests'!$B$7:$B$106,$A20,'Requests'!$K$7:$K$106,"&lt;&gt;Ready",'Requests'!$A$7:$A$106,"&lt;&gt;"))</x:f>
      </x:c>
      <x:c r="K20" s="12"/>
    </x:row>
    <x:row r="21" ht="24" customHeight="1">
      <x:c r="A21" s="12"/>
      <x:c r="B21" s="12"/>
      <x:c r="C21" s="12"/>
      <x:c r="D21" s="14"/>
      <x:c r="E21" s="14"/>
      <x:c r="F21" s="17"/>
      <x:c r="G21" s="18" t="str">
        <x:f>IF(A21="","",SUMIFS('Requests'!$H$7:$H$106,'Requests'!$B$7:$B$106,$A21))</x:f>
      </x:c>
      <x:c r="H21" s="18" t="str">
        <x:f>IF(A21="","",SUMIFS('Requests'!$F$7:$F$106,'Requests'!$B$7:$B$106,$A21,'Requests'!$G$7:$G$106,"Pending"))</x:f>
      </x:c>
      <x:c r="I21" s="18" t="str">
        <x:f>IF(A21="","",IF(ISNUMBER(F21),F21-G21,"Enter credited hours"))</x:f>
      </x:c>
      <x:c r="J21" s="19" t="str">
        <x:f>IF(A21="","",COUNTIFS('Requests'!$B$7:$B$106,$A21,'Requests'!$K$7:$K$106,"&lt;&gt;Ready",'Requests'!$A$7:$A$106,"&lt;&gt;"))</x:f>
      </x:c>
      <x:c r="K21" s="12"/>
    </x:row>
    <x:row r="22" ht="24" customHeight="1">
      <x:c r="A22" s="12"/>
      <x:c r="B22" s="12"/>
      <x:c r="C22" s="12"/>
      <x:c r="D22" s="14"/>
      <x:c r="E22" s="14"/>
      <x:c r="F22" s="17"/>
      <x:c r="G22" s="18" t="str">
        <x:f>IF(A22="","",SUMIFS('Requests'!$H$7:$H$106,'Requests'!$B$7:$B$106,$A22))</x:f>
      </x:c>
      <x:c r="H22" s="18" t="str">
        <x:f>IF(A22="","",SUMIFS('Requests'!$F$7:$F$106,'Requests'!$B$7:$B$106,$A22,'Requests'!$G$7:$G$106,"Pending"))</x:f>
      </x:c>
      <x:c r="I22" s="18" t="str">
        <x:f>IF(A22="","",IF(ISNUMBER(F22),F22-G22,"Enter credited hours"))</x:f>
      </x:c>
      <x:c r="J22" s="19" t="str">
        <x:f>IF(A22="","",COUNTIFS('Requests'!$B$7:$B$106,$A22,'Requests'!$K$7:$K$106,"&lt;&gt;Ready",'Requests'!$A$7:$A$106,"&lt;&gt;"))</x:f>
      </x:c>
      <x:c r="K22" s="12"/>
    </x:row>
    <x:row r="23" ht="24" customHeight="1">
      <x:c r="A23" s="12"/>
      <x:c r="B23" s="12"/>
      <x:c r="C23" s="12"/>
      <x:c r="D23" s="14"/>
      <x:c r="E23" s="14"/>
      <x:c r="F23" s="17"/>
      <x:c r="G23" s="18" t="str">
        <x:f>IF(A23="","",SUMIFS('Requests'!$H$7:$H$106,'Requests'!$B$7:$B$106,$A23))</x:f>
      </x:c>
      <x:c r="H23" s="18" t="str">
        <x:f>IF(A23="","",SUMIFS('Requests'!$F$7:$F$106,'Requests'!$B$7:$B$106,$A23,'Requests'!$G$7:$G$106,"Pending"))</x:f>
      </x:c>
      <x:c r="I23" s="18" t="str">
        <x:f>IF(A23="","",IF(ISNUMBER(F23),F23-G23,"Enter credited hours"))</x:f>
      </x:c>
      <x:c r="J23" s="19" t="str">
        <x:f>IF(A23="","",COUNTIFS('Requests'!$B$7:$B$106,$A23,'Requests'!$K$7:$K$106,"&lt;&gt;Ready",'Requests'!$A$7:$A$106,"&lt;&gt;"))</x:f>
      </x:c>
      <x:c r="K23" s="12"/>
    </x:row>
    <x:row r="24" ht="24" customHeight="1">
      <x:c r="A24" s="12"/>
      <x:c r="B24" s="12"/>
      <x:c r="C24" s="12"/>
      <x:c r="D24" s="14"/>
      <x:c r="E24" s="14"/>
      <x:c r="F24" s="17"/>
      <x:c r="G24" s="18" t="str">
        <x:f>IF(A24="","",SUMIFS('Requests'!$H$7:$H$106,'Requests'!$B$7:$B$106,$A24))</x:f>
      </x:c>
      <x:c r="H24" s="18" t="str">
        <x:f>IF(A24="","",SUMIFS('Requests'!$F$7:$F$106,'Requests'!$B$7:$B$106,$A24,'Requests'!$G$7:$G$106,"Pending"))</x:f>
      </x:c>
      <x:c r="I24" s="18" t="str">
        <x:f>IF(A24="","",IF(ISNUMBER(F24),F24-G24,"Enter credited hours"))</x:f>
      </x:c>
      <x:c r="J24" s="19" t="str">
        <x:f>IF(A24="","",COUNTIFS('Requests'!$B$7:$B$106,$A24,'Requests'!$K$7:$K$106,"&lt;&gt;Ready",'Requests'!$A$7:$A$106,"&lt;&gt;"))</x:f>
      </x:c>
      <x:c r="K24" s="12"/>
    </x:row>
    <x:row r="25" ht="24" customHeight="1">
      <x:c r="A25" s="12"/>
      <x:c r="B25" s="12"/>
      <x:c r="C25" s="12"/>
      <x:c r="D25" s="14"/>
      <x:c r="E25" s="14"/>
      <x:c r="F25" s="17"/>
      <x:c r="G25" s="18" t="str">
        <x:f>IF(A25="","",SUMIFS('Requests'!$H$7:$H$106,'Requests'!$B$7:$B$106,$A25))</x:f>
      </x:c>
      <x:c r="H25" s="18" t="str">
        <x:f>IF(A25="","",SUMIFS('Requests'!$F$7:$F$106,'Requests'!$B$7:$B$106,$A25,'Requests'!$G$7:$G$106,"Pending"))</x:f>
      </x:c>
      <x:c r="I25" s="18" t="str">
        <x:f>IF(A25="","",IF(ISNUMBER(F25),F25-G25,"Enter credited hours"))</x:f>
      </x:c>
      <x:c r="J25" s="19" t="str">
        <x:f>IF(A25="","",COUNTIFS('Requests'!$B$7:$B$106,$A25,'Requests'!$K$7:$K$106,"&lt;&gt;Ready",'Requests'!$A$7:$A$106,"&lt;&gt;"))</x:f>
      </x:c>
      <x:c r="K25" s="12"/>
    </x:row>
    <x:row r="26" ht="24" customHeight="1">
      <x:c r="A26" s="12"/>
      <x:c r="B26" s="12"/>
      <x:c r="C26" s="12"/>
      <x:c r="D26" s="14"/>
      <x:c r="E26" s="14"/>
      <x:c r="F26" s="17"/>
      <x:c r="G26" s="18" t="str">
        <x:f>IF(A26="","",SUMIFS('Requests'!$H$7:$H$106,'Requests'!$B$7:$B$106,$A26))</x:f>
      </x:c>
      <x:c r="H26" s="18" t="str">
        <x:f>IF(A26="","",SUMIFS('Requests'!$F$7:$F$106,'Requests'!$B$7:$B$106,$A26,'Requests'!$G$7:$G$106,"Pending"))</x:f>
      </x:c>
      <x:c r="I26" s="18" t="str">
        <x:f>IF(A26="","",IF(ISNUMBER(F26),F26-G26,"Enter credited hours"))</x:f>
      </x:c>
      <x:c r="J26" s="19" t="str">
        <x:f>IF(A26="","",COUNTIFS('Requests'!$B$7:$B$106,$A26,'Requests'!$K$7:$K$106,"&lt;&gt;Ready",'Requests'!$A$7:$A$106,"&lt;&gt;"))</x:f>
      </x:c>
      <x:c r="K26" s="12"/>
    </x:row>
    <x:row r="27" ht="24" customHeight="1">
      <x:c r="A27" s="12"/>
      <x:c r="B27" s="12"/>
      <x:c r="C27" s="12"/>
      <x:c r="D27" s="14"/>
      <x:c r="E27" s="14"/>
      <x:c r="F27" s="17"/>
      <x:c r="G27" s="18" t="str">
        <x:f>IF(A27="","",SUMIFS('Requests'!$H$7:$H$106,'Requests'!$B$7:$B$106,$A27))</x:f>
      </x:c>
      <x:c r="H27" s="18" t="str">
        <x:f>IF(A27="","",SUMIFS('Requests'!$F$7:$F$106,'Requests'!$B$7:$B$106,$A27,'Requests'!$G$7:$G$106,"Pending"))</x:f>
      </x:c>
      <x:c r="I27" s="18" t="str">
        <x:f>IF(A27="","",IF(ISNUMBER(F27),F27-G27,"Enter credited hours"))</x:f>
      </x:c>
      <x:c r="J27" s="19" t="str">
        <x:f>IF(A27="","",COUNTIFS('Requests'!$B$7:$B$106,$A27,'Requests'!$K$7:$K$106,"&lt;&gt;Ready",'Requests'!$A$7:$A$106,"&lt;&gt;"))</x:f>
      </x:c>
      <x:c r="K27" s="12"/>
    </x:row>
    <x:row r="28" ht="24" customHeight="1">
      <x:c r="A28" s="12"/>
      <x:c r="B28" s="12"/>
      <x:c r="C28" s="12"/>
      <x:c r="D28" s="14"/>
      <x:c r="E28" s="14"/>
      <x:c r="F28" s="17"/>
      <x:c r="G28" s="18" t="str">
        <x:f>IF(A28="","",SUMIFS('Requests'!$H$7:$H$106,'Requests'!$B$7:$B$106,$A28))</x:f>
      </x:c>
      <x:c r="H28" s="18" t="str">
        <x:f>IF(A28="","",SUMIFS('Requests'!$F$7:$F$106,'Requests'!$B$7:$B$106,$A28,'Requests'!$G$7:$G$106,"Pending"))</x:f>
      </x:c>
      <x:c r="I28" s="18" t="str">
        <x:f>IF(A28="","",IF(ISNUMBER(F28),F28-G28,"Enter credited hours"))</x:f>
      </x:c>
      <x:c r="J28" s="19" t="str">
        <x:f>IF(A28="","",COUNTIFS('Requests'!$B$7:$B$106,$A28,'Requests'!$K$7:$K$106,"&lt;&gt;Ready",'Requests'!$A$7:$A$106,"&lt;&gt;"))</x:f>
      </x:c>
      <x:c r="K28" s="12"/>
    </x:row>
    <x:row r="29" ht="24" customHeight="1">
      <x:c r="A29" s="12"/>
      <x:c r="B29" s="12"/>
      <x:c r="C29" s="12"/>
      <x:c r="D29" s="14"/>
      <x:c r="E29" s="14"/>
      <x:c r="F29" s="17"/>
      <x:c r="G29" s="18" t="str">
        <x:f>IF(A29="","",SUMIFS('Requests'!$H$7:$H$106,'Requests'!$B$7:$B$106,$A29))</x:f>
      </x:c>
      <x:c r="H29" s="18" t="str">
        <x:f>IF(A29="","",SUMIFS('Requests'!$F$7:$F$106,'Requests'!$B$7:$B$106,$A29,'Requests'!$G$7:$G$106,"Pending"))</x:f>
      </x:c>
      <x:c r="I29" s="18" t="str">
        <x:f>IF(A29="","",IF(ISNUMBER(F29),F29-G29,"Enter credited hours"))</x:f>
      </x:c>
      <x:c r="J29" s="19" t="str">
        <x:f>IF(A29="","",COUNTIFS('Requests'!$B$7:$B$106,$A29,'Requests'!$K$7:$K$106,"&lt;&gt;Ready",'Requests'!$A$7:$A$106,"&lt;&gt;"))</x:f>
      </x:c>
      <x:c r="K29" s="12"/>
    </x:row>
    <x:row r="30" ht="24" customHeight="1">
      <x:c r="A30" s="12"/>
      <x:c r="B30" s="12"/>
      <x:c r="C30" s="12"/>
      <x:c r="D30" s="14"/>
      <x:c r="E30" s="14"/>
      <x:c r="F30" s="17"/>
      <x:c r="G30" s="18" t="str">
        <x:f>IF(A30="","",SUMIFS('Requests'!$H$7:$H$106,'Requests'!$B$7:$B$106,$A30))</x:f>
      </x:c>
      <x:c r="H30" s="18" t="str">
        <x:f>IF(A30="","",SUMIFS('Requests'!$F$7:$F$106,'Requests'!$B$7:$B$106,$A30,'Requests'!$G$7:$G$106,"Pending"))</x:f>
      </x:c>
      <x:c r="I30" s="18" t="str">
        <x:f>IF(A30="","",IF(ISNUMBER(F30),F30-G30,"Enter credited hours"))</x:f>
      </x:c>
      <x:c r="J30" s="19" t="str">
        <x:f>IF(A30="","",COUNTIFS('Requests'!$B$7:$B$106,$A30,'Requests'!$K$7:$K$106,"&lt;&gt;Ready",'Requests'!$A$7:$A$106,"&lt;&gt;"))</x:f>
      </x:c>
      <x:c r="K30" s="12"/>
    </x:row>
    <x:row r="31" ht="24" customHeight="1">
      <x:c r="A31" s="12"/>
      <x:c r="B31" s="12"/>
      <x:c r="C31" s="12"/>
      <x:c r="D31" s="14"/>
      <x:c r="E31" s="14"/>
      <x:c r="F31" s="17"/>
      <x:c r="G31" s="18" t="str">
        <x:f>IF(A31="","",SUMIFS('Requests'!$H$7:$H$106,'Requests'!$B$7:$B$106,$A31))</x:f>
      </x:c>
      <x:c r="H31" s="18" t="str">
        <x:f>IF(A31="","",SUMIFS('Requests'!$F$7:$F$106,'Requests'!$B$7:$B$106,$A31,'Requests'!$G$7:$G$106,"Pending"))</x:f>
      </x:c>
      <x:c r="I31" s="18" t="str">
        <x:f>IF(A31="","",IF(ISNUMBER(F31),F31-G31,"Enter credited hours"))</x:f>
      </x:c>
      <x:c r="J31" s="19" t="str">
        <x:f>IF(A31="","",COUNTIFS('Requests'!$B$7:$B$106,$A31,'Requests'!$K$7:$K$106,"&lt;&gt;Ready",'Requests'!$A$7:$A$106,"&lt;&gt;"))</x:f>
      </x:c>
      <x:c r="K31" s="12"/>
    </x:row>
    <x:row r="32" ht="24" customHeight="1">
      <x:c r="A32" s="12"/>
      <x:c r="B32" s="12"/>
      <x:c r="C32" s="12"/>
      <x:c r="D32" s="14"/>
      <x:c r="E32" s="14"/>
      <x:c r="F32" s="17"/>
      <x:c r="G32" s="18" t="str">
        <x:f>IF(A32="","",SUMIFS('Requests'!$H$7:$H$106,'Requests'!$B$7:$B$106,$A32))</x:f>
      </x:c>
      <x:c r="H32" s="18" t="str">
        <x:f>IF(A32="","",SUMIFS('Requests'!$F$7:$F$106,'Requests'!$B$7:$B$106,$A32,'Requests'!$G$7:$G$106,"Pending"))</x:f>
      </x:c>
      <x:c r="I32" s="18" t="str">
        <x:f>IF(A32="","",IF(ISNUMBER(F32),F32-G32,"Enter credited hours"))</x:f>
      </x:c>
      <x:c r="J32" s="19" t="str">
        <x:f>IF(A32="","",COUNTIFS('Requests'!$B$7:$B$106,$A32,'Requests'!$K$7:$K$106,"&lt;&gt;Ready",'Requests'!$A$7:$A$106,"&lt;&gt;"))</x:f>
      </x:c>
      <x:c r="K32" s="12"/>
    </x:row>
    <x:row r="33" ht="24" customHeight="1">
      <x:c r="A33" s="12"/>
      <x:c r="B33" s="12"/>
      <x:c r="C33" s="12"/>
      <x:c r="D33" s="14"/>
      <x:c r="E33" s="14"/>
      <x:c r="F33" s="17"/>
      <x:c r="G33" s="18" t="str">
        <x:f>IF(A33="","",SUMIFS('Requests'!$H$7:$H$106,'Requests'!$B$7:$B$106,$A33))</x:f>
      </x:c>
      <x:c r="H33" s="18" t="str">
        <x:f>IF(A33="","",SUMIFS('Requests'!$F$7:$F$106,'Requests'!$B$7:$B$106,$A33,'Requests'!$G$7:$G$106,"Pending"))</x:f>
      </x:c>
      <x:c r="I33" s="18" t="str">
        <x:f>IF(A33="","",IF(ISNUMBER(F33),F33-G33,"Enter credited hours"))</x:f>
      </x:c>
      <x:c r="J33" s="19" t="str">
        <x:f>IF(A33="","",COUNTIFS('Requests'!$B$7:$B$106,$A33,'Requests'!$K$7:$K$106,"&lt;&gt;Ready",'Requests'!$A$7:$A$106,"&lt;&gt;"))</x:f>
      </x:c>
      <x:c r="K33" s="12"/>
    </x:row>
    <x:row r="34" ht="24" customHeight="1">
      <x:c r="A34" s="12"/>
      <x:c r="B34" s="12"/>
      <x:c r="C34" s="12"/>
      <x:c r="D34" s="14"/>
      <x:c r="E34" s="14"/>
      <x:c r="F34" s="17"/>
      <x:c r="G34" s="18" t="str">
        <x:f>IF(A34="","",SUMIFS('Requests'!$H$7:$H$106,'Requests'!$B$7:$B$106,$A34))</x:f>
      </x:c>
      <x:c r="H34" s="18" t="str">
        <x:f>IF(A34="","",SUMIFS('Requests'!$F$7:$F$106,'Requests'!$B$7:$B$106,$A34,'Requests'!$G$7:$G$106,"Pending"))</x:f>
      </x:c>
      <x:c r="I34" s="18" t="str">
        <x:f>IF(A34="","",IF(ISNUMBER(F34),F34-G34,"Enter credited hours"))</x:f>
      </x:c>
      <x:c r="J34" s="19" t="str">
        <x:f>IF(A34="","",COUNTIFS('Requests'!$B$7:$B$106,$A34,'Requests'!$K$7:$K$106,"&lt;&gt;Ready",'Requests'!$A$7:$A$106,"&lt;&gt;"))</x:f>
      </x:c>
      <x:c r="K34" s="12"/>
    </x:row>
    <x:row r="35" ht="24" customHeight="1">
      <x:c r="A35" s="12"/>
      <x:c r="B35" s="12"/>
      <x:c r="C35" s="12"/>
      <x:c r="D35" s="14"/>
      <x:c r="E35" s="14"/>
      <x:c r="F35" s="17"/>
      <x:c r="G35" s="18" t="str">
        <x:f>IF(A35="","",SUMIFS('Requests'!$H$7:$H$106,'Requests'!$B$7:$B$106,$A35))</x:f>
      </x:c>
      <x:c r="H35" s="18" t="str">
        <x:f>IF(A35="","",SUMIFS('Requests'!$F$7:$F$106,'Requests'!$B$7:$B$106,$A35,'Requests'!$G$7:$G$106,"Pending"))</x:f>
      </x:c>
      <x:c r="I35" s="18" t="str">
        <x:f>IF(A35="","",IF(ISNUMBER(F35),F35-G35,"Enter credited hours"))</x:f>
      </x:c>
      <x:c r="J35" s="19" t="str">
        <x:f>IF(A35="","",COUNTIFS('Requests'!$B$7:$B$106,$A35,'Requests'!$K$7:$K$106,"&lt;&gt;Ready",'Requests'!$A$7:$A$106,"&lt;&gt;"))</x:f>
      </x:c>
      <x:c r="K35" s="12"/>
    </x:row>
    <x:row r="36" ht="24" customHeight="1">
      <x:c r="A36" s="12"/>
      <x:c r="B36" s="12"/>
      <x:c r="C36" s="12"/>
      <x:c r="D36" s="14"/>
      <x:c r="E36" s="14"/>
      <x:c r="F36" s="17"/>
      <x:c r="G36" s="18" t="str">
        <x:f>IF(A36="","",SUMIFS('Requests'!$H$7:$H$106,'Requests'!$B$7:$B$106,$A36))</x:f>
      </x:c>
      <x:c r="H36" s="18" t="str">
        <x:f>IF(A36="","",SUMIFS('Requests'!$F$7:$F$106,'Requests'!$B$7:$B$106,$A36,'Requests'!$G$7:$G$106,"Pending"))</x:f>
      </x:c>
      <x:c r="I36" s="18" t="str">
        <x:f>IF(A36="","",IF(ISNUMBER(F36),F36-G36,"Enter credited hours"))</x:f>
      </x:c>
      <x:c r="J36" s="19" t="str">
        <x:f>IF(A36="","",COUNTIFS('Requests'!$B$7:$B$106,$A36,'Requests'!$K$7:$K$106,"&lt;&gt;Ready",'Requests'!$A$7:$A$106,"&lt;&gt;"))</x:f>
      </x:c>
      <x:c r="K36" s="12"/>
    </x:row>
    <x:row r="37" ht="24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</x:row>
    <x:row r="38" ht="24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</x:row>
    <x:row r="39" ht="24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</x:row>
    <x:row r="40" ht="24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</x:row>
    <x:row r="41" ht="24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</x:row>
    <x:row r="42" ht="24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</x:row>
    <x:row r="43" ht="24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</x:row>
    <x:row r="44" ht="24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</x:row>
    <x:row r="45" ht="24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</x:row>
    <x:row r="46" ht="24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</x:row>
    <x:row r="47" ht="24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</x:row>
    <x:row r="48" ht="24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</x:row>
    <x:row r="49" ht="24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</x:row>
    <x:row r="50" ht="24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</x:row>
    <x:row r="51" ht="24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</x:row>
    <x:row r="52" ht="24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</x:row>
    <x:row r="53" ht="24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</x:row>
    <x:row r="54" ht="24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</x:row>
    <x:row r="55" ht="24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</x:row>
    <x:row r="56" ht="24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</x:row>
    <x:row r="57" ht="24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</x:row>
    <x:row r="58" ht="24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</x:row>
    <x:row r="59" ht="24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</x:row>
    <x:row r="60" ht="24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</x:row>
    <x:row r="61" ht="24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</x:row>
    <x:row r="62" ht="24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</x:row>
    <x:row r="63" ht="24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</x:row>
    <x:row r="64" ht="24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</x:row>
    <x:row r="65" ht="24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</x:row>
    <x:row r="66" ht="24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</x:row>
    <x:row r="67" ht="24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</x:row>
    <x:row r="68" ht="24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</x:row>
    <x:row r="69" ht="24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</x:row>
    <x:row r="70" ht="24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</x:row>
    <x:row r="71" ht="24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</x:row>
    <x:row r="72" ht="24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</x:row>
    <x:row r="73" ht="24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</x:row>
    <x:row r="74" ht="24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</x:row>
    <x:row r="75" ht="24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</x:row>
    <x:row r="76" ht="24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</x:row>
    <x:row r="77" ht="24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</x:row>
    <x:row r="78" ht="24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</x:row>
    <x:row r="79" ht="24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</x:row>
    <x:row r="80" ht="24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</x:row>
    <x:row r="81" ht="24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</x:row>
    <x:row r="82" ht="24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</x:row>
    <x:row r="83" ht="24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</x:row>
    <x:row r="84" ht="24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</x:row>
    <x:row r="85" ht="24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</x:row>
    <x:row r="86" ht="24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</x:row>
    <x:row r="87" ht="24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</x:row>
    <x:row r="88" ht="24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</x:row>
    <x:row r="89" ht="24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</x:row>
    <x:row r="90" ht="24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</x:row>
    <x:row r="91" ht="24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</x:row>
    <x:row r="92" ht="24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</x:row>
    <x:row r="93" ht="24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</x:row>
    <x:row r="94" ht="24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</x:row>
    <x:row r="95" ht="24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</x:row>
    <x:row r="96" ht="24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</x:row>
    <x:row r="97" ht="24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</x:row>
    <x:row r="98" ht="24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</x:row>
    <x:row r="99" ht="24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</x:row>
    <x:row r="100" ht="24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</x:row>
    <x:row r="101" ht="24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</x:row>
    <x:row r="102" ht="24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</x:row>
    <x:row r="103" ht="24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</x:row>
    <x:row r="104" ht="24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</x:row>
    <x:row r="105" ht="24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</x:row>
    <x:row r="106" ht="24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</x:row>
  </x:sheetData>
  <x:conditionalFormatting sqref="I7:I36">
    <x:cfRule type="cellIs" dxfId="0" priority="1" operator="lessThan">
      <x:formula>0</x:formula>
    </x:cfRule>
  </x:conditionalFormatting>
  <x:conditionalFormatting sqref="J7:J36">
    <x:cfRule type="cellIs" dxfId="1" priority="2" operator="greaterThan">
      <x:formula>0</x:formula>
    </x:cfRule>
  </x:conditionalFormatting>
  <x:conditionalFormatting sqref="A7:A36">
    <x:cfRule type="duplicateValues" dxfId="2" priority="3"/>
  </x:conditionalFormatting>
  <x:pageMargins left="0.7" right="0.7" top="0.75" bottom="0.75" header="0.3" footer="0.3"/>
  <x:tableParts count="1">
    <x:tablePart xmlns:r="http://schemas.openxmlformats.org/officeDocument/2006/relationships" r:id="R0ab0f20ac51e480f"/>
  </x:tableParts>
</x:worksheet>
</file>

<file path=xl/worksheets/sheet2.xml><?xml version="1.0" encoding="utf-8"?>
<x:worksheet xmlns:x="http://schemas.openxmlformats.org/spreadsheetml/2006/main">
  <x:sheetPr>
    <x:tabColor rgb="FF78939F"/>
  </x:sheetPr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16" hidden="0" customWidth="1"/>
    <x:col min="2" max="2" width="16" hidden="0" customWidth="1"/>
    <x:col min="3" max="3" width="21" hidden="0" customWidth="1"/>
    <x:col min="4" max="4" width="14" hidden="0" customWidth="1"/>
    <x:col min="5" max="5" width="14" hidden="0" customWidth="1"/>
    <x:col min="6" max="6" width="15" hidden="0" customWidth="1"/>
    <x:col min="7" max="7" width="15" hidden="0" customWidth="1"/>
    <x:col min="8" max="8" width="14" hidden="0" customWidth="1"/>
    <x:col min="9" max="9" width="20" hidden="0" customWidth="1"/>
    <x:col min="10" max="10" width="49" hidden="0" customWidth="1"/>
    <x:col min="11" max="11" width="29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30" customHeight="1">
      <x:c r="A2" s="4" t="str">
        <x:v>Leave requests</x:v>
      </x:c>
      <x:c r="B2" s="5"/>
      <x:c r="C2" s="5"/>
      <x:c r="D2" s="5"/>
      <x:c r="E2" s="5"/>
      <x:c r="F2" s="5"/>
      <x:c r="G2" s="5"/>
      <x:c r="H2" s="5"/>
      <x:c r="I2" s="5"/>
      <x:c r="J2" s="5"/>
      <x:c r="K2" s="5"/>
    </x:row>
    <x:row r="3" ht="24" customHeight="1">
      <x:c r="A3" s="6" t="str">
        <x:v>Record the decision in Status. Use Canceled only after the cancellation is agreed.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</x:row>
    <x:row r="4" ht="24" customHeight="1">
      <x:c r="A4" s="7" t="str">
        <x:v>Amber cells: editable inputs. Gray cells: formulas. Fictional examples, not legal allowance guidance.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</x:row>
    <x:row r="5" ht="24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</x:row>
    <x:row r="6" ht="42" customHeight="1">
      <x:c r="A6" s="11" t="str">
        <x:v>Request ID</x:v>
      </x:c>
      <x:c r="B6" s="11" t="str">
        <x:v>Account key</x:v>
      </x:c>
      <x:c r="C6" s="11" t="str">
        <x:v>Employee</x:v>
      </x:c>
      <x:c r="D6" s="11" t="str">
        <x:v>Starts</x:v>
      </x:c>
      <x:c r="E6" s="11" t="str">
        <x:v>Ends</x:v>
      </x:c>
      <x:c r="F6" s="11" t="str">
        <x:v>Scheduled hours</x:v>
      </x:c>
      <x:c r="G6" s="11" t="str">
        <x:v>Status</x:v>
      </x:c>
      <x:c r="H6" s="11" t="str">
        <x:v>Booked hours</x:v>
      </x:c>
      <x:c r="I6" s="11" t="str">
        <x:v>Reviewed by</x:v>
      </x:c>
      <x:c r="J6" s="11" t="str">
        <x:v>Work handover</x:v>
      </x:c>
      <x:c r="K6" s="11" t="str">
        <x:v>Entry check</x:v>
      </x:c>
    </x:row>
    <x:row r="7" ht="24" customHeight="1">
      <x:c r="A7" s="12" t="str">
        <x:v>LVE-001</x:v>
      </x:c>
      <x:c r="B7" s="12" t="str">
        <x:v>PTO-1</x:v>
      </x:c>
      <x:c r="C7" s="13" t="str">
        <x:f>IF(A7="","",IF(COUNTIFS('Balances'!$A$7:$A$36,B7)=1,VLOOKUP(B7,'Balances'!$A$7:$F$36,2,FALSE),"Check account key"))</x:f>
        <x:v>Maya Chen</x:v>
      </x:c>
      <x:c r="D7" s="14" t="n">
        <x:v>46279</x:v>
      </x:c>
      <x:c r="E7" s="14" t="n">
        <x:v>46280</x:v>
      </x:c>
      <x:c r="F7" s="17" t="n">
        <x:v>16</x:v>
      </x:c>
      <x:c r="G7" s="20" t="str">
        <x:v>Canceled</x:v>
      </x:c>
      <x:c r="H7" s="18" t="n">
        <x:f>IF(A7="","",IF(G7="Approved",IF(ISNUMBER(F7),F7,"Enter hours"),0))</x:f>
        <x:v>0</x:v>
      </x:c>
      <x:c r="I7" s="12" t="str">
        <x:v>Manager</x:v>
      </x:c>
      <x:c r="J7" s="12" t="str">
        <x:v>Original two-day booking canceled.</x:v>
      </x:c>
      <x:c r="K7" s="13" t="str">
        <x:f>IF(A7="","",IF(COUNTIFS($A$7:$A$106,A7)&gt;1,"Duplicate request ID",IF(COUNTIFS('Balances'!$A$7:$A$36,B7)&lt;&gt;1,"Check account key",IF(OR(NOT(ISNUMBER(D7)),NOT(ISNUMBER(E7)),E7&lt;D7),"Check dates",IF(OR(D7&lt;VLOOKUP(B7,'Balances'!$A$7:$F$36,4,FALSE),E7&gt;VLOOKUP(B7,'Balances'!$A$7:$F$36,5,FALSE)),"Outside account period",IF(OR(NOT(ISNUMBER(F7)),F7&lt;=0),"Enter positive hours",IF(AND(G7&lt;&gt;"Pending",G7&lt;&gt;"Approved",G7&lt;&gt;"Returned",G7&lt;&gt;"Rejected",G7&lt;&gt;"Canceled"),"Choose status",IF(AND(G7="Approved",I7=""),"Enter reviewer","Ready"))))))))</x:f>
        <x:v>Ready</x:v>
      </x:c>
    </x:row>
    <x:row r="8" ht="24" customHeight="1">
      <x:c r="A8" s="12" t="str">
        <x:v>LVE-002</x:v>
      </x:c>
      <x:c r="B8" s="12" t="str">
        <x:v>PTO-1</x:v>
      </x:c>
      <x:c r="C8" s="13" t="str">
        <x:f>IF(A8="","",IF(COUNTIFS('Balances'!$A$7:$A$36,B8)=1,VLOOKUP(B8,'Balances'!$A$7:$F$36,2,FALSE),"Check account key"))</x:f>
        <x:v>Maya Chen</x:v>
      </x:c>
      <x:c r="D8" s="14" t="n">
        <x:v>46283</x:v>
      </x:c>
      <x:c r="E8" s="14" t="n">
        <x:v>46283</x:v>
      </x:c>
      <x:c r="F8" s="17" t="n">
        <x:v>4</x:v>
      </x:c>
      <x:c r="G8" s="20" t="str">
        <x:v>Approved</x:v>
      </x:c>
      <x:c r="H8" s="18" t="n">
        <x:f>IF(A8="","",IF(G8="Approved",IF(ISNUMBER(F8),F8,"Enter hours"),0))</x:f>
        <x:v>4</x:v>
      </x:c>
      <x:c r="I8" s="12" t="str">
        <x:v>Manager</x:v>
      </x:c>
      <x:c r="J8" s="12" t="str">
        <x:v>Four hours off; cancellation declined.</x:v>
      </x:c>
      <x:c r="K8" s="13" t="str">
        <x:f>IF(A8="","",IF(COUNTIFS($A$7:$A$106,A8)&gt;1,"Duplicate request ID",IF(COUNTIFS('Balances'!$A$7:$A$36,B8)&lt;&gt;1,"Check account key",IF(OR(NOT(ISNUMBER(D8)),NOT(ISNUMBER(E8)),E8&lt;D8),"Check dates",IF(OR(D8&lt;VLOOKUP(B8,'Balances'!$A$7:$F$36,4,FALSE),E8&gt;VLOOKUP(B8,'Balances'!$A$7:$F$36,5,FALSE)),"Outside account period",IF(OR(NOT(ISNUMBER(F8)),F8&lt;=0),"Enter positive hours",IF(AND(G8&lt;&gt;"Pending",G8&lt;&gt;"Approved",G8&lt;&gt;"Returned",G8&lt;&gt;"Rejected",G8&lt;&gt;"Canceled"),"Choose status",IF(AND(G8="Approved",I8=""),"Enter reviewer","Ready"))))))))</x:f>
        <x:v>Ready</x:v>
      </x:c>
    </x:row>
    <x:row r="9" ht="24" customHeight="1">
      <x:c r="A9" s="12" t="str">
        <x:v>LVE-003</x:v>
      </x:c>
      <x:c r="B9" s="12" t="str">
        <x:v>PTO-2</x:v>
      </x:c>
      <x:c r="C9" s="13" t="str">
        <x:f>IF(A9="","",IF(COUNTIFS('Balances'!$A$7:$A$36,B9)=1,VLOOKUP(B9,'Balances'!$A$7:$F$36,2,FALSE),"Check account key"))</x:f>
        <x:v>Oliver Reed</x:v>
      </x:c>
      <x:c r="D9" s="14" t="n">
        <x:v>46286</x:v>
      </x:c>
      <x:c r="E9" s="14" t="n">
        <x:v>46287</x:v>
      </x:c>
      <x:c r="F9" s="17" t="n">
        <x:v>16</x:v>
      </x:c>
      <x:c r="G9" s="20" t="str">
        <x:v>Approved</x:v>
      </x:c>
      <x:c r="H9" s="18" t="n">
        <x:f>IF(A9="","",IF(G9="Approved",IF(ISNUMBER(F9),F9,"Enter hours"),0))</x:f>
        <x:v>16</x:v>
      </x:c>
      <x:c r="I9" s="12" t="str">
        <x:v>Manager</x:v>
      </x:c>
      <x:c r="J9" s="12" t="str">
        <x:v>Support rota cover agreed.</x:v>
      </x:c>
      <x:c r="K9" s="13" t="str">
        <x:f>IF(A9="","",IF(COUNTIFS($A$7:$A$106,A9)&gt;1,"Duplicate request ID",IF(COUNTIFS('Balances'!$A$7:$A$36,B9)&lt;&gt;1,"Check account key",IF(OR(NOT(ISNUMBER(D9)),NOT(ISNUMBER(E9)),E9&lt;D9),"Check dates",IF(OR(D9&lt;VLOOKUP(B9,'Balances'!$A$7:$F$36,4,FALSE),E9&gt;VLOOKUP(B9,'Balances'!$A$7:$F$36,5,FALSE)),"Outside account period",IF(OR(NOT(ISNUMBER(F9)),F9&lt;=0),"Enter positive hours",IF(AND(G9&lt;&gt;"Pending",G9&lt;&gt;"Approved",G9&lt;&gt;"Returned",G9&lt;&gt;"Rejected",G9&lt;&gt;"Canceled"),"Choose status",IF(AND(G9="Approved",I9=""),"Enter reviewer","Ready"))))))))</x:f>
        <x:v>Ready</x:v>
      </x:c>
    </x:row>
    <x:row r="10" ht="24" customHeight="1">
      <x:c r="A10" s="12" t="str">
        <x:v>LVE-004</x:v>
      </x:c>
      <x:c r="B10" s="12" t="str">
        <x:v>PTO-3</x:v>
      </x:c>
      <x:c r="C10" s="13" t="str">
        <x:f>IF(A10="","",IF(COUNTIFS('Balances'!$A$7:$A$36,B10)=1,VLOOKUP(B10,'Balances'!$A$7:$F$36,2,FALSE),"Check account key"))</x:f>
        <x:v>Ava Brooks</x:v>
      </x:c>
      <x:c r="D10" s="14" t="n">
        <x:v>46286</x:v>
      </x:c>
      <x:c r="E10" s="14" t="n">
        <x:v>46287</x:v>
      </x:c>
      <x:c r="F10" s="17" t="n">
        <x:v>16</x:v>
      </x:c>
      <x:c r="G10" s="20" t="str">
        <x:v>Pending</x:v>
      </x:c>
      <x:c r="H10" s="18" t="n">
        <x:f>IF(A10="","",IF(G10="Approved",IF(ISNUMBER(F10),F10,"Enter hours"),0))</x:f>
        <x:v>0</x:v>
      </x:c>
      <x:c r="I10" s="12"/>
      <x:c r="J10" s="12" t="str">
        <x:v>Coverage not yet agreed.</x:v>
      </x:c>
      <x:c r="K10" s="13" t="str">
        <x:f>IF(A10="","",IF(COUNTIFS($A$7:$A$106,A10)&gt;1,"Duplicate request ID",IF(COUNTIFS('Balances'!$A$7:$A$36,B10)&lt;&gt;1,"Check account key",IF(OR(NOT(ISNUMBER(D10)),NOT(ISNUMBER(E10)),E10&lt;D10),"Check dates",IF(OR(D10&lt;VLOOKUP(B10,'Balances'!$A$7:$F$36,4,FALSE),E10&gt;VLOOKUP(B10,'Balances'!$A$7:$F$36,5,FALSE)),"Outside account period",IF(OR(NOT(ISNUMBER(F10)),F10&lt;=0),"Enter positive hours",IF(AND(G10&lt;&gt;"Pending",G10&lt;&gt;"Approved",G10&lt;&gt;"Returned",G10&lt;&gt;"Rejected",G10&lt;&gt;"Canceled"),"Choose status",IF(AND(G10="Approved",I10=""),"Enter reviewer","Ready"))))))))</x:f>
        <x:v>Ready</x:v>
      </x:c>
    </x:row>
    <x:row r="11" ht="24" customHeight="1">
      <x:c r="A11" s="12" t="str">
        <x:v>LVE-005</x:v>
      </x:c>
      <x:c r="B11" s="12" t="str">
        <x:v>PTO-4</x:v>
      </x:c>
      <x:c r="C11" s="13" t="str">
        <x:f>IF(A11="","",IF(COUNTIFS('Balances'!$A$7:$A$36,B11)=1,VLOOKUP(B11,'Balances'!$A$7:$F$36,2,FALSE),"Check account key"))</x:f>
        <x:v>Leah Morgan</x:v>
      </x:c>
      <x:c r="D11" s="14" t="n">
        <x:v>46286</x:v>
      </x:c>
      <x:c r="E11" s="14" t="n">
        <x:v>46288</x:v>
      </x:c>
      <x:c r="F11" s="17" t="n">
        <x:v>18</x:v>
      </x:c>
      <x:c r="G11" s="20" t="str">
        <x:v>Approved</x:v>
      </x:c>
      <x:c r="H11" s="18" t="n">
        <x:f>IF(A11="","",IF(G11="Approved",IF(ISNUMBER(F11),F11,"Enter hours"),0))</x:f>
        <x:v>18</x:v>
      </x:c>
      <x:c r="I11" s="12" t="str">
        <x:v>Manager</x:v>
      </x:c>
      <x:c r="J11" s="12" t="str">
        <x:v>Corrected to three six-hour days.</x:v>
      </x:c>
      <x:c r="K11" s="13" t="str">
        <x:f>IF(A11="","",IF(COUNTIFS($A$7:$A$106,A11)&gt;1,"Duplicate request ID",IF(COUNTIFS('Balances'!$A$7:$A$36,B11)&lt;&gt;1,"Check account key",IF(OR(NOT(ISNUMBER(D11)),NOT(ISNUMBER(E11)),E11&lt;D11),"Check dates",IF(OR(D11&lt;VLOOKUP(B11,'Balances'!$A$7:$F$36,4,FALSE),E11&gt;VLOOKUP(B11,'Balances'!$A$7:$F$36,5,FALSE)),"Outside account period",IF(OR(NOT(ISNUMBER(F11)),F11&lt;=0),"Enter positive hours",IF(AND(G11&lt;&gt;"Pending",G11&lt;&gt;"Approved",G11&lt;&gt;"Returned",G11&lt;&gt;"Rejected",G11&lt;&gt;"Canceled"),"Choose status",IF(AND(G11="Approved",I11=""),"Enter reviewer","Ready"))))))))</x:f>
        <x:v>Ready</x:v>
      </x:c>
    </x:row>
    <x:row r="12" ht="24" customHeight="1">
      <x:c r="A12" s="12" t="str">
        <x:v>LVE-006</x:v>
      </x:c>
      <x:c r="B12" s="12" t="str">
        <x:v>PTO-5</x:v>
      </x:c>
      <x:c r="C12" s="13" t="str">
        <x:f>IF(A12="","",IF(COUNTIFS('Balances'!$A$7:$A$36,B12)=1,VLOOKUP(B12,'Balances'!$A$7:$F$36,2,FALSE),"Check account key"))</x:f>
        <x:v>Daniel Kim</x:v>
      </x:c>
      <x:c r="D12" s="14" t="n">
        <x:v>46293</x:v>
      </x:c>
      <x:c r="E12" s="14" t="n">
        <x:v>46295</x:v>
      </x:c>
      <x:c r="F12" s="17" t="n">
        <x:v>24</x:v>
      </x:c>
      <x:c r="G12" s="20" t="str">
        <x:v>Pending</x:v>
      </x:c>
      <x:c r="H12" s="18" t="n">
        <x:f>IF(A12="","",IF(G12="Approved",IF(ISNUMBER(F12),F12,"Enter hours"),0))</x:f>
        <x:v>0</x:v>
      </x:c>
      <x:c r="I12" s="12"/>
      <x:c r="J12" s="12" t="str">
        <x:v>Three eight-hour days, awaiting review.</x:v>
      </x:c>
      <x:c r="K12" s="13" t="str">
        <x:f>IF(A12="","",IF(COUNTIFS($A$7:$A$106,A12)&gt;1,"Duplicate request ID",IF(COUNTIFS('Balances'!$A$7:$A$36,B12)&lt;&gt;1,"Check account key",IF(OR(NOT(ISNUMBER(D12)),NOT(ISNUMBER(E12)),E12&lt;D12),"Check dates",IF(OR(D12&lt;VLOOKUP(B12,'Balances'!$A$7:$F$36,4,FALSE),E12&gt;VLOOKUP(B12,'Balances'!$A$7:$F$36,5,FALSE)),"Outside account period",IF(OR(NOT(ISNUMBER(F12)),F12&lt;=0),"Enter positive hours",IF(AND(G12&lt;&gt;"Pending",G12&lt;&gt;"Approved",G12&lt;&gt;"Returned",G12&lt;&gt;"Rejected",G12&lt;&gt;"Canceled"),"Choose status",IF(AND(G12="Approved",I12=""),"Enter reviewer","Ready"))))))))</x:f>
        <x:v>Ready</x:v>
      </x:c>
    </x:row>
    <x:row r="13" ht="24" customHeight="1">
      <x:c r="A13" s="12" t="str">
        <x:v>LVE-007</x:v>
      </x:c>
      <x:c r="B13" s="12" t="str">
        <x:v>PTO-6</x:v>
      </x:c>
      <x:c r="C13" s="13" t="str">
        <x:f>IF(A13="","",IF(COUNTIFS('Balances'!$A$7:$A$36,B13)=1,VLOOKUP(B13,'Balances'!$A$7:$F$36,2,FALSE),"Check account key"))</x:f>
        <x:v>Noah Patel</x:v>
      </x:c>
      <x:c r="D13" s="14" t="n">
        <x:v>46276</x:v>
      </x:c>
      <x:c r="E13" s="14" t="n">
        <x:v>46276</x:v>
      </x:c>
      <x:c r="F13" s="17" t="n">
        <x:v>3</x:v>
      </x:c>
      <x:c r="G13" s="20" t="str">
        <x:v>Pending</x:v>
      </x:c>
      <x:c r="H13" s="18" t="n">
        <x:f>IF(A13="","",IF(G13="Approved",IF(ISNUMBER(F13),F13,"Enter hours"),0))</x:f>
        <x:v>0</x:v>
      </x:c>
      <x:c r="I13" s="12"/>
      <x:c r="J13" s="12" t="str">
        <x:v>Three hours off; morning dispatch covered.</x:v>
      </x:c>
      <x:c r="K13" s="13" t="str">
        <x:f>IF(A13="","",IF(COUNTIFS($A$7:$A$106,A13)&gt;1,"Duplicate request ID",IF(COUNTIFS('Balances'!$A$7:$A$36,B13)&lt;&gt;1,"Check account key",IF(OR(NOT(ISNUMBER(D13)),NOT(ISNUMBER(E13)),E13&lt;D13),"Check dates",IF(OR(D13&lt;VLOOKUP(B13,'Balances'!$A$7:$F$36,4,FALSE),E13&gt;VLOOKUP(B13,'Balances'!$A$7:$F$36,5,FALSE)),"Outside account period",IF(OR(NOT(ISNUMBER(F13)),F13&lt;=0),"Enter positive hours",IF(AND(G13&lt;&gt;"Pending",G13&lt;&gt;"Approved",G13&lt;&gt;"Returned",G13&lt;&gt;"Rejected",G13&lt;&gt;"Canceled"),"Choose status",IF(AND(G13="Approved",I13=""),"Enter reviewer","Ready"))))))))</x:f>
        <x:v>Ready</x:v>
      </x:c>
    </x:row>
    <x:row r="14" ht="24" customHeight="1">
      <x:c r="A14" s="12" t="str">
        <x:v>LVE-008</x:v>
      </x:c>
      <x:c r="B14" s="12" t="str">
        <x:v>PTO-2</x:v>
      </x:c>
      <x:c r="C14" s="13" t="str">
        <x:f>IF(A14="","",IF(COUNTIFS('Balances'!$A$7:$A$36,B14)=1,VLOOKUP(B14,'Balances'!$A$7:$F$36,2,FALSE),"Check account key"))</x:f>
        <x:v>Oliver Reed</x:v>
      </x:c>
      <x:c r="D14" s="14" t="n">
        <x:v>46288</x:v>
      </x:c>
      <x:c r="E14" s="14" t="n">
        <x:v>46288</x:v>
      </x:c>
      <x:c r="F14" s="17" t="n">
        <x:v>8</x:v>
      </x:c>
      <x:c r="G14" s="20" t="str">
        <x:v>Rejected</x:v>
      </x:c>
      <x:c r="H14" s="18" t="n">
        <x:f>IF(A14="","",IF(G14="Approved",IF(ISNUMBER(F14),F14,"Enter hours"),0))</x:f>
        <x:v>0</x:v>
      </x:c>
      <x:c r="I14" s="12" t="str">
        <x:v>Manager</x:v>
      </x:c>
      <x:c r="J14" s="12" t="str">
        <x:v>Requested date could not be covered.</x:v>
      </x:c>
      <x:c r="K14" s="13" t="str">
        <x:f>IF(A14="","",IF(COUNTIFS($A$7:$A$106,A14)&gt;1,"Duplicate request ID",IF(COUNTIFS('Balances'!$A$7:$A$36,B14)&lt;&gt;1,"Check account key",IF(OR(NOT(ISNUMBER(D14)),NOT(ISNUMBER(E14)),E14&lt;D14),"Check dates",IF(OR(D14&lt;VLOOKUP(B14,'Balances'!$A$7:$F$36,4,FALSE),E14&gt;VLOOKUP(B14,'Balances'!$A$7:$F$36,5,FALSE)),"Outside account period",IF(OR(NOT(ISNUMBER(F14)),F14&lt;=0),"Enter positive hours",IF(AND(G14&lt;&gt;"Pending",G14&lt;&gt;"Approved",G14&lt;&gt;"Returned",G14&lt;&gt;"Rejected",G14&lt;&gt;"Canceled"),"Choose status",IF(AND(G14="Approved",I14=""),"Enter reviewer","Ready"))))))))</x:f>
        <x:v>Ready</x:v>
      </x:c>
    </x:row>
    <x:row r="15" ht="24" customHeight="1">
      <x:c r="A15" s="12" t="str">
        <x:v>LVE-009</x:v>
      </x:c>
      <x:c r="B15" s="12" t="str">
        <x:v>PTO-6</x:v>
      </x:c>
      <x:c r="C15" s="13" t="str">
        <x:f>IF(A15="","",IF(COUNTIFS('Balances'!$A$7:$A$36,B15)=1,VLOOKUP(B15,'Balances'!$A$7:$F$36,2,FALSE),"Check account key"))</x:f>
        <x:v>Noah Patel</x:v>
      </x:c>
      <x:c r="D15" s="14" t="n">
        <x:v>46293</x:v>
      </x:c>
      <x:c r="E15" s="14" t="n">
        <x:v>46293</x:v>
      </x:c>
      <x:c r="F15" s="17" t="n">
        <x:v>8</x:v>
      </x:c>
      <x:c r="G15" s="20" t="str">
        <x:v>Pending</x:v>
      </x:c>
      <x:c r="H15" s="18" t="n">
        <x:f>IF(A15="","",IF(G15="Approved",IF(ISNUMBER(F15),F15,"Enter hours"),0))</x:f>
        <x:v>0</x:v>
      </x:c>
      <x:c r="I15" s="12"/>
      <x:c r="J15" s="12" t="str">
        <x:v>One full day awaiting review.</x:v>
      </x:c>
      <x:c r="K15" s="13" t="str">
        <x:f>IF(A15="","",IF(COUNTIFS($A$7:$A$106,A15)&gt;1,"Duplicate request ID",IF(COUNTIFS('Balances'!$A$7:$A$36,B15)&lt;&gt;1,"Check account key",IF(OR(NOT(ISNUMBER(D15)),NOT(ISNUMBER(E15)),E15&lt;D15),"Check dates",IF(OR(D15&lt;VLOOKUP(B15,'Balances'!$A$7:$F$36,4,FALSE),E15&gt;VLOOKUP(B15,'Balances'!$A$7:$F$36,5,FALSE)),"Outside account period",IF(OR(NOT(ISNUMBER(F15)),F15&lt;=0),"Enter positive hours",IF(AND(G15&lt;&gt;"Pending",G15&lt;&gt;"Approved",G15&lt;&gt;"Returned",G15&lt;&gt;"Rejected",G15&lt;&gt;"Canceled"),"Choose status",IF(AND(G15="Approved",I15=""),"Enter reviewer","Ready"))))))))</x:f>
        <x:v>Ready</x:v>
      </x:c>
    </x:row>
    <x:row r="16" ht="24" customHeight="1">
      <x:c r="A16" s="12"/>
      <x:c r="B16" s="12"/>
      <x:c r="C16" s="13" t="str">
        <x:f>IF(A16="","",IF(COUNTIFS('Balances'!$A$7:$A$36,B16)=1,VLOOKUP(B16,'Balances'!$A$7:$F$36,2,FALSE),"Check account key"))</x:f>
      </x:c>
      <x:c r="D16" s="14"/>
      <x:c r="E16" s="14"/>
      <x:c r="F16" s="17"/>
      <x:c r="G16" s="20"/>
      <x:c r="H16" s="18" t="str">
        <x:f>IF(A16="","",IF(G16="Approved",IF(ISNUMBER(F16),F16,"Enter hours"),0))</x:f>
      </x:c>
      <x:c r="I16" s="12"/>
      <x:c r="J16" s="12"/>
      <x:c r="K16" s="13" t="str">
        <x:f>IF(A16="","",IF(COUNTIFS($A$7:$A$106,A16)&gt;1,"Duplicate request ID",IF(COUNTIFS('Balances'!$A$7:$A$36,B16)&lt;&gt;1,"Check account key",IF(OR(NOT(ISNUMBER(D16)),NOT(ISNUMBER(E16)),E16&lt;D16),"Check dates",IF(OR(D16&lt;VLOOKUP(B16,'Balances'!$A$7:$F$36,4,FALSE),E16&gt;VLOOKUP(B16,'Balances'!$A$7:$F$36,5,FALSE)),"Outside account period",IF(OR(NOT(ISNUMBER(F16)),F16&lt;=0),"Enter positive hours",IF(AND(G16&lt;&gt;"Pending",G16&lt;&gt;"Approved",G16&lt;&gt;"Returned",G16&lt;&gt;"Rejected",G16&lt;&gt;"Canceled"),"Choose status",IF(AND(G16="Approved",I16=""),"Enter reviewer","Ready"))))))))</x:f>
      </x:c>
    </x:row>
    <x:row r="17" ht="24" customHeight="1">
      <x:c r="A17" s="12"/>
      <x:c r="B17" s="12"/>
      <x:c r="C17" s="13" t="str">
        <x:f>IF(A17="","",IF(COUNTIFS('Balances'!$A$7:$A$36,B17)=1,VLOOKUP(B17,'Balances'!$A$7:$F$36,2,FALSE),"Check account key"))</x:f>
      </x:c>
      <x:c r="D17" s="14"/>
      <x:c r="E17" s="14"/>
      <x:c r="F17" s="17"/>
      <x:c r="G17" s="20"/>
      <x:c r="H17" s="18" t="str">
        <x:f>IF(A17="","",IF(G17="Approved",IF(ISNUMBER(F17),F17,"Enter hours"),0))</x:f>
      </x:c>
      <x:c r="I17" s="12"/>
      <x:c r="J17" s="12"/>
      <x:c r="K17" s="13" t="str">
        <x:f>IF(A17="","",IF(COUNTIFS($A$7:$A$106,A17)&gt;1,"Duplicate request ID",IF(COUNTIFS('Balances'!$A$7:$A$36,B17)&lt;&gt;1,"Check account key",IF(OR(NOT(ISNUMBER(D17)),NOT(ISNUMBER(E17)),E17&lt;D17),"Check dates",IF(OR(D17&lt;VLOOKUP(B17,'Balances'!$A$7:$F$36,4,FALSE),E17&gt;VLOOKUP(B17,'Balances'!$A$7:$F$36,5,FALSE)),"Outside account period",IF(OR(NOT(ISNUMBER(F17)),F17&lt;=0),"Enter positive hours",IF(AND(G17&lt;&gt;"Pending",G17&lt;&gt;"Approved",G17&lt;&gt;"Returned",G17&lt;&gt;"Rejected",G17&lt;&gt;"Canceled"),"Choose status",IF(AND(G17="Approved",I17=""),"Enter reviewer","Ready"))))))))</x:f>
      </x:c>
    </x:row>
    <x:row r="18" ht="24" customHeight="1">
      <x:c r="A18" s="12"/>
      <x:c r="B18" s="12"/>
      <x:c r="C18" s="13" t="str">
        <x:f>IF(A18="","",IF(COUNTIFS('Balances'!$A$7:$A$36,B18)=1,VLOOKUP(B18,'Balances'!$A$7:$F$36,2,FALSE),"Check account key"))</x:f>
      </x:c>
      <x:c r="D18" s="14"/>
      <x:c r="E18" s="14"/>
      <x:c r="F18" s="17"/>
      <x:c r="G18" s="20"/>
      <x:c r="H18" s="18" t="str">
        <x:f>IF(A18="","",IF(G18="Approved",IF(ISNUMBER(F18),F18,"Enter hours"),0))</x:f>
      </x:c>
      <x:c r="I18" s="12"/>
      <x:c r="J18" s="12"/>
      <x:c r="K18" s="13" t="str">
        <x:f>IF(A18="","",IF(COUNTIFS($A$7:$A$106,A18)&gt;1,"Duplicate request ID",IF(COUNTIFS('Balances'!$A$7:$A$36,B18)&lt;&gt;1,"Check account key",IF(OR(NOT(ISNUMBER(D18)),NOT(ISNUMBER(E18)),E18&lt;D18),"Check dates",IF(OR(D18&lt;VLOOKUP(B18,'Balances'!$A$7:$F$36,4,FALSE),E18&gt;VLOOKUP(B18,'Balances'!$A$7:$F$36,5,FALSE)),"Outside account period",IF(OR(NOT(ISNUMBER(F18)),F18&lt;=0),"Enter positive hours",IF(AND(G18&lt;&gt;"Pending",G18&lt;&gt;"Approved",G18&lt;&gt;"Returned",G18&lt;&gt;"Rejected",G18&lt;&gt;"Canceled"),"Choose status",IF(AND(G18="Approved",I18=""),"Enter reviewer","Ready"))))))))</x:f>
      </x:c>
    </x:row>
    <x:row r="19" ht="24" customHeight="1">
      <x:c r="A19" s="12"/>
      <x:c r="B19" s="12"/>
      <x:c r="C19" s="13" t="str">
        <x:f>IF(A19="","",IF(COUNTIFS('Balances'!$A$7:$A$36,B19)=1,VLOOKUP(B19,'Balances'!$A$7:$F$36,2,FALSE),"Check account key"))</x:f>
      </x:c>
      <x:c r="D19" s="14"/>
      <x:c r="E19" s="14"/>
      <x:c r="F19" s="17"/>
      <x:c r="G19" s="20"/>
      <x:c r="H19" s="18" t="str">
        <x:f>IF(A19="","",IF(G19="Approved",IF(ISNUMBER(F19),F19,"Enter hours"),0))</x:f>
      </x:c>
      <x:c r="I19" s="12"/>
      <x:c r="J19" s="12"/>
      <x:c r="K19" s="13" t="str">
        <x:f>IF(A19="","",IF(COUNTIFS($A$7:$A$106,A19)&gt;1,"Duplicate request ID",IF(COUNTIFS('Balances'!$A$7:$A$36,B19)&lt;&gt;1,"Check account key",IF(OR(NOT(ISNUMBER(D19)),NOT(ISNUMBER(E19)),E19&lt;D19),"Check dates",IF(OR(D19&lt;VLOOKUP(B19,'Balances'!$A$7:$F$36,4,FALSE),E19&gt;VLOOKUP(B19,'Balances'!$A$7:$F$36,5,FALSE)),"Outside account period",IF(OR(NOT(ISNUMBER(F19)),F19&lt;=0),"Enter positive hours",IF(AND(G19&lt;&gt;"Pending",G19&lt;&gt;"Approved",G19&lt;&gt;"Returned",G19&lt;&gt;"Rejected",G19&lt;&gt;"Canceled"),"Choose status",IF(AND(G19="Approved",I19=""),"Enter reviewer","Ready"))))))))</x:f>
      </x:c>
    </x:row>
    <x:row r="20" ht="24" customHeight="1">
      <x:c r="A20" s="12"/>
      <x:c r="B20" s="12"/>
      <x:c r="C20" s="13" t="str">
        <x:f>IF(A20="","",IF(COUNTIFS('Balances'!$A$7:$A$36,B20)=1,VLOOKUP(B20,'Balances'!$A$7:$F$36,2,FALSE),"Check account key"))</x:f>
      </x:c>
      <x:c r="D20" s="14"/>
      <x:c r="E20" s="14"/>
      <x:c r="F20" s="17"/>
      <x:c r="G20" s="20"/>
      <x:c r="H20" s="18" t="str">
        <x:f>IF(A20="","",IF(G20="Approved",IF(ISNUMBER(F20),F20,"Enter hours"),0))</x:f>
      </x:c>
      <x:c r="I20" s="12"/>
      <x:c r="J20" s="12"/>
      <x:c r="K20" s="13" t="str">
        <x:f>IF(A20="","",IF(COUNTIFS($A$7:$A$106,A20)&gt;1,"Duplicate request ID",IF(COUNTIFS('Balances'!$A$7:$A$36,B20)&lt;&gt;1,"Check account key",IF(OR(NOT(ISNUMBER(D20)),NOT(ISNUMBER(E20)),E20&lt;D20),"Check dates",IF(OR(D20&lt;VLOOKUP(B20,'Balances'!$A$7:$F$36,4,FALSE),E20&gt;VLOOKUP(B20,'Balances'!$A$7:$F$36,5,FALSE)),"Outside account period",IF(OR(NOT(ISNUMBER(F20)),F20&lt;=0),"Enter positive hours",IF(AND(G20&lt;&gt;"Pending",G20&lt;&gt;"Approved",G20&lt;&gt;"Returned",G20&lt;&gt;"Rejected",G20&lt;&gt;"Canceled"),"Choose status",IF(AND(G20="Approved",I20=""),"Enter reviewer","Ready"))))))))</x:f>
      </x:c>
    </x:row>
    <x:row r="21" ht="24" customHeight="1">
      <x:c r="A21" s="12"/>
      <x:c r="B21" s="12"/>
      <x:c r="C21" s="13" t="str">
        <x:f>IF(A21="","",IF(COUNTIFS('Balances'!$A$7:$A$36,B21)=1,VLOOKUP(B21,'Balances'!$A$7:$F$36,2,FALSE),"Check account key"))</x:f>
      </x:c>
      <x:c r="D21" s="14"/>
      <x:c r="E21" s="14"/>
      <x:c r="F21" s="17"/>
      <x:c r="G21" s="20"/>
      <x:c r="H21" s="18" t="str">
        <x:f>IF(A21="","",IF(G21="Approved",IF(ISNUMBER(F21),F21,"Enter hours"),0))</x:f>
      </x:c>
      <x:c r="I21" s="12"/>
      <x:c r="J21" s="12"/>
      <x:c r="K21" s="13" t="str">
        <x:f>IF(A21="","",IF(COUNTIFS($A$7:$A$106,A21)&gt;1,"Duplicate request ID",IF(COUNTIFS('Balances'!$A$7:$A$36,B21)&lt;&gt;1,"Check account key",IF(OR(NOT(ISNUMBER(D21)),NOT(ISNUMBER(E21)),E21&lt;D21),"Check dates",IF(OR(D21&lt;VLOOKUP(B21,'Balances'!$A$7:$F$36,4,FALSE),E21&gt;VLOOKUP(B21,'Balances'!$A$7:$F$36,5,FALSE)),"Outside account period",IF(OR(NOT(ISNUMBER(F21)),F21&lt;=0),"Enter positive hours",IF(AND(G21&lt;&gt;"Pending",G21&lt;&gt;"Approved",G21&lt;&gt;"Returned",G21&lt;&gt;"Rejected",G21&lt;&gt;"Canceled"),"Choose status",IF(AND(G21="Approved",I21=""),"Enter reviewer","Ready"))))))))</x:f>
      </x:c>
    </x:row>
    <x:row r="22" ht="24" customHeight="1">
      <x:c r="A22" s="12"/>
      <x:c r="B22" s="12"/>
      <x:c r="C22" s="13" t="str">
        <x:f>IF(A22="","",IF(COUNTIFS('Balances'!$A$7:$A$36,B22)=1,VLOOKUP(B22,'Balances'!$A$7:$F$36,2,FALSE),"Check account key"))</x:f>
      </x:c>
      <x:c r="D22" s="14"/>
      <x:c r="E22" s="14"/>
      <x:c r="F22" s="17"/>
      <x:c r="G22" s="20"/>
      <x:c r="H22" s="18" t="str">
        <x:f>IF(A22="","",IF(G22="Approved",IF(ISNUMBER(F22),F22,"Enter hours"),0))</x:f>
      </x:c>
      <x:c r="I22" s="12"/>
      <x:c r="J22" s="12"/>
      <x:c r="K22" s="13" t="str">
        <x:f>IF(A22="","",IF(COUNTIFS($A$7:$A$106,A22)&gt;1,"Duplicate request ID",IF(COUNTIFS('Balances'!$A$7:$A$36,B22)&lt;&gt;1,"Check account key",IF(OR(NOT(ISNUMBER(D22)),NOT(ISNUMBER(E22)),E22&lt;D22),"Check dates",IF(OR(D22&lt;VLOOKUP(B22,'Balances'!$A$7:$F$36,4,FALSE),E22&gt;VLOOKUP(B22,'Balances'!$A$7:$F$36,5,FALSE)),"Outside account period",IF(OR(NOT(ISNUMBER(F22)),F22&lt;=0),"Enter positive hours",IF(AND(G22&lt;&gt;"Pending",G22&lt;&gt;"Approved",G22&lt;&gt;"Returned",G22&lt;&gt;"Rejected",G22&lt;&gt;"Canceled"),"Choose status",IF(AND(G22="Approved",I22=""),"Enter reviewer","Ready"))))))))</x:f>
      </x:c>
    </x:row>
    <x:row r="23" ht="24" customHeight="1">
      <x:c r="A23" s="12"/>
      <x:c r="B23" s="12"/>
      <x:c r="C23" s="13" t="str">
        <x:f>IF(A23="","",IF(COUNTIFS('Balances'!$A$7:$A$36,B23)=1,VLOOKUP(B23,'Balances'!$A$7:$F$36,2,FALSE),"Check account key"))</x:f>
      </x:c>
      <x:c r="D23" s="14"/>
      <x:c r="E23" s="14"/>
      <x:c r="F23" s="17"/>
      <x:c r="G23" s="20"/>
      <x:c r="H23" s="18" t="str">
        <x:f>IF(A23="","",IF(G23="Approved",IF(ISNUMBER(F23),F23,"Enter hours"),0))</x:f>
      </x:c>
      <x:c r="I23" s="12"/>
      <x:c r="J23" s="12"/>
      <x:c r="K23" s="13" t="str">
        <x:f>IF(A23="","",IF(COUNTIFS($A$7:$A$106,A23)&gt;1,"Duplicate request ID",IF(COUNTIFS('Balances'!$A$7:$A$36,B23)&lt;&gt;1,"Check account key",IF(OR(NOT(ISNUMBER(D23)),NOT(ISNUMBER(E23)),E23&lt;D23),"Check dates",IF(OR(D23&lt;VLOOKUP(B23,'Balances'!$A$7:$F$36,4,FALSE),E23&gt;VLOOKUP(B23,'Balances'!$A$7:$F$36,5,FALSE)),"Outside account period",IF(OR(NOT(ISNUMBER(F23)),F23&lt;=0),"Enter positive hours",IF(AND(G23&lt;&gt;"Pending",G23&lt;&gt;"Approved",G23&lt;&gt;"Returned",G23&lt;&gt;"Rejected",G23&lt;&gt;"Canceled"),"Choose status",IF(AND(G23="Approved",I23=""),"Enter reviewer","Ready"))))))))</x:f>
      </x:c>
    </x:row>
    <x:row r="24" ht="24" customHeight="1">
      <x:c r="A24" s="12"/>
      <x:c r="B24" s="12"/>
      <x:c r="C24" s="13" t="str">
        <x:f>IF(A24="","",IF(COUNTIFS('Balances'!$A$7:$A$36,B24)=1,VLOOKUP(B24,'Balances'!$A$7:$F$36,2,FALSE),"Check account key"))</x:f>
      </x:c>
      <x:c r="D24" s="14"/>
      <x:c r="E24" s="14"/>
      <x:c r="F24" s="17"/>
      <x:c r="G24" s="20"/>
      <x:c r="H24" s="18" t="str">
        <x:f>IF(A24="","",IF(G24="Approved",IF(ISNUMBER(F24),F24,"Enter hours"),0))</x:f>
      </x:c>
      <x:c r="I24" s="12"/>
      <x:c r="J24" s="12"/>
      <x:c r="K24" s="13" t="str">
        <x:f>IF(A24="","",IF(COUNTIFS($A$7:$A$106,A24)&gt;1,"Duplicate request ID",IF(COUNTIFS('Balances'!$A$7:$A$36,B24)&lt;&gt;1,"Check account key",IF(OR(NOT(ISNUMBER(D24)),NOT(ISNUMBER(E24)),E24&lt;D24),"Check dates",IF(OR(D24&lt;VLOOKUP(B24,'Balances'!$A$7:$F$36,4,FALSE),E24&gt;VLOOKUP(B24,'Balances'!$A$7:$F$36,5,FALSE)),"Outside account period",IF(OR(NOT(ISNUMBER(F24)),F24&lt;=0),"Enter positive hours",IF(AND(G24&lt;&gt;"Pending",G24&lt;&gt;"Approved",G24&lt;&gt;"Returned",G24&lt;&gt;"Rejected",G24&lt;&gt;"Canceled"),"Choose status",IF(AND(G24="Approved",I24=""),"Enter reviewer","Ready"))))))))</x:f>
      </x:c>
    </x:row>
    <x:row r="25" ht="24" customHeight="1">
      <x:c r="A25" s="12"/>
      <x:c r="B25" s="12"/>
      <x:c r="C25" s="13" t="str">
        <x:f>IF(A25="","",IF(COUNTIFS('Balances'!$A$7:$A$36,B25)=1,VLOOKUP(B25,'Balances'!$A$7:$F$36,2,FALSE),"Check account key"))</x:f>
      </x:c>
      <x:c r="D25" s="14"/>
      <x:c r="E25" s="14"/>
      <x:c r="F25" s="17"/>
      <x:c r="G25" s="20"/>
      <x:c r="H25" s="18" t="str">
        <x:f>IF(A25="","",IF(G25="Approved",IF(ISNUMBER(F25),F25,"Enter hours"),0))</x:f>
      </x:c>
      <x:c r="I25" s="12"/>
      <x:c r="J25" s="12"/>
      <x:c r="K25" s="13" t="str">
        <x:f>IF(A25="","",IF(COUNTIFS($A$7:$A$106,A25)&gt;1,"Duplicate request ID",IF(COUNTIFS('Balances'!$A$7:$A$36,B25)&lt;&gt;1,"Check account key",IF(OR(NOT(ISNUMBER(D25)),NOT(ISNUMBER(E25)),E25&lt;D25),"Check dates",IF(OR(D25&lt;VLOOKUP(B25,'Balances'!$A$7:$F$36,4,FALSE),E25&gt;VLOOKUP(B25,'Balances'!$A$7:$F$36,5,FALSE)),"Outside account period",IF(OR(NOT(ISNUMBER(F25)),F25&lt;=0),"Enter positive hours",IF(AND(G25&lt;&gt;"Pending",G25&lt;&gt;"Approved",G25&lt;&gt;"Returned",G25&lt;&gt;"Rejected",G25&lt;&gt;"Canceled"),"Choose status",IF(AND(G25="Approved",I25=""),"Enter reviewer","Ready"))))))))</x:f>
      </x:c>
    </x:row>
    <x:row r="26" ht="24" customHeight="1">
      <x:c r="A26" s="12"/>
      <x:c r="B26" s="12"/>
      <x:c r="C26" s="13" t="str">
        <x:f>IF(A26="","",IF(COUNTIFS('Balances'!$A$7:$A$36,B26)=1,VLOOKUP(B26,'Balances'!$A$7:$F$36,2,FALSE),"Check account key"))</x:f>
      </x:c>
      <x:c r="D26" s="14"/>
      <x:c r="E26" s="14"/>
      <x:c r="F26" s="17"/>
      <x:c r="G26" s="20"/>
      <x:c r="H26" s="18" t="str">
        <x:f>IF(A26="","",IF(G26="Approved",IF(ISNUMBER(F26),F26,"Enter hours"),0))</x:f>
      </x:c>
      <x:c r="I26" s="12"/>
      <x:c r="J26" s="12"/>
      <x:c r="K26" s="13" t="str">
        <x:f>IF(A26="","",IF(COUNTIFS($A$7:$A$106,A26)&gt;1,"Duplicate request ID",IF(COUNTIFS('Balances'!$A$7:$A$36,B26)&lt;&gt;1,"Check account key",IF(OR(NOT(ISNUMBER(D26)),NOT(ISNUMBER(E26)),E26&lt;D26),"Check dates",IF(OR(D26&lt;VLOOKUP(B26,'Balances'!$A$7:$F$36,4,FALSE),E26&gt;VLOOKUP(B26,'Balances'!$A$7:$F$36,5,FALSE)),"Outside account period",IF(OR(NOT(ISNUMBER(F26)),F26&lt;=0),"Enter positive hours",IF(AND(G26&lt;&gt;"Pending",G26&lt;&gt;"Approved",G26&lt;&gt;"Returned",G26&lt;&gt;"Rejected",G26&lt;&gt;"Canceled"),"Choose status",IF(AND(G26="Approved",I26=""),"Enter reviewer","Ready"))))))))</x:f>
      </x:c>
    </x:row>
    <x:row r="27" ht="24" customHeight="1">
      <x:c r="A27" s="12"/>
      <x:c r="B27" s="12"/>
      <x:c r="C27" s="13" t="str">
        <x:f>IF(A27="","",IF(COUNTIFS('Balances'!$A$7:$A$36,B27)=1,VLOOKUP(B27,'Balances'!$A$7:$F$36,2,FALSE),"Check account key"))</x:f>
      </x:c>
      <x:c r="D27" s="14"/>
      <x:c r="E27" s="14"/>
      <x:c r="F27" s="17"/>
      <x:c r="G27" s="20"/>
      <x:c r="H27" s="18" t="str">
        <x:f>IF(A27="","",IF(G27="Approved",IF(ISNUMBER(F27),F27,"Enter hours"),0))</x:f>
      </x:c>
      <x:c r="I27" s="12"/>
      <x:c r="J27" s="12"/>
      <x:c r="K27" s="13" t="str">
        <x:f>IF(A27="","",IF(COUNTIFS($A$7:$A$106,A27)&gt;1,"Duplicate request ID",IF(COUNTIFS('Balances'!$A$7:$A$36,B27)&lt;&gt;1,"Check account key",IF(OR(NOT(ISNUMBER(D27)),NOT(ISNUMBER(E27)),E27&lt;D27),"Check dates",IF(OR(D27&lt;VLOOKUP(B27,'Balances'!$A$7:$F$36,4,FALSE),E27&gt;VLOOKUP(B27,'Balances'!$A$7:$F$36,5,FALSE)),"Outside account period",IF(OR(NOT(ISNUMBER(F27)),F27&lt;=0),"Enter positive hours",IF(AND(G27&lt;&gt;"Pending",G27&lt;&gt;"Approved",G27&lt;&gt;"Returned",G27&lt;&gt;"Rejected",G27&lt;&gt;"Canceled"),"Choose status",IF(AND(G27="Approved",I27=""),"Enter reviewer","Ready"))))))))</x:f>
      </x:c>
    </x:row>
    <x:row r="28" ht="24" customHeight="1">
      <x:c r="A28" s="12"/>
      <x:c r="B28" s="12"/>
      <x:c r="C28" s="13" t="str">
        <x:f>IF(A28="","",IF(COUNTIFS('Balances'!$A$7:$A$36,B28)=1,VLOOKUP(B28,'Balances'!$A$7:$F$36,2,FALSE),"Check account key"))</x:f>
      </x:c>
      <x:c r="D28" s="14"/>
      <x:c r="E28" s="14"/>
      <x:c r="F28" s="17"/>
      <x:c r="G28" s="20"/>
      <x:c r="H28" s="18" t="str">
        <x:f>IF(A28="","",IF(G28="Approved",IF(ISNUMBER(F28),F28,"Enter hours"),0))</x:f>
      </x:c>
      <x:c r="I28" s="12"/>
      <x:c r="J28" s="12"/>
      <x:c r="K28" s="13" t="str">
        <x:f>IF(A28="","",IF(COUNTIFS($A$7:$A$106,A28)&gt;1,"Duplicate request ID",IF(COUNTIFS('Balances'!$A$7:$A$36,B28)&lt;&gt;1,"Check account key",IF(OR(NOT(ISNUMBER(D28)),NOT(ISNUMBER(E28)),E28&lt;D28),"Check dates",IF(OR(D28&lt;VLOOKUP(B28,'Balances'!$A$7:$F$36,4,FALSE),E28&gt;VLOOKUP(B28,'Balances'!$A$7:$F$36,5,FALSE)),"Outside account period",IF(OR(NOT(ISNUMBER(F28)),F28&lt;=0),"Enter positive hours",IF(AND(G28&lt;&gt;"Pending",G28&lt;&gt;"Approved",G28&lt;&gt;"Returned",G28&lt;&gt;"Rejected",G28&lt;&gt;"Canceled"),"Choose status",IF(AND(G28="Approved",I28=""),"Enter reviewer","Ready"))))))))</x:f>
      </x:c>
    </x:row>
    <x:row r="29" ht="24" customHeight="1">
      <x:c r="A29" s="12"/>
      <x:c r="B29" s="12"/>
      <x:c r="C29" s="13" t="str">
        <x:f>IF(A29="","",IF(COUNTIFS('Balances'!$A$7:$A$36,B29)=1,VLOOKUP(B29,'Balances'!$A$7:$F$36,2,FALSE),"Check account key"))</x:f>
      </x:c>
      <x:c r="D29" s="14"/>
      <x:c r="E29" s="14"/>
      <x:c r="F29" s="17"/>
      <x:c r="G29" s="20"/>
      <x:c r="H29" s="18" t="str">
        <x:f>IF(A29="","",IF(G29="Approved",IF(ISNUMBER(F29),F29,"Enter hours"),0))</x:f>
      </x:c>
      <x:c r="I29" s="12"/>
      <x:c r="J29" s="12"/>
      <x:c r="K29" s="13" t="str">
        <x:f>IF(A29="","",IF(COUNTIFS($A$7:$A$106,A29)&gt;1,"Duplicate request ID",IF(COUNTIFS('Balances'!$A$7:$A$36,B29)&lt;&gt;1,"Check account key",IF(OR(NOT(ISNUMBER(D29)),NOT(ISNUMBER(E29)),E29&lt;D29),"Check dates",IF(OR(D29&lt;VLOOKUP(B29,'Balances'!$A$7:$F$36,4,FALSE),E29&gt;VLOOKUP(B29,'Balances'!$A$7:$F$36,5,FALSE)),"Outside account period",IF(OR(NOT(ISNUMBER(F29)),F29&lt;=0),"Enter positive hours",IF(AND(G29&lt;&gt;"Pending",G29&lt;&gt;"Approved",G29&lt;&gt;"Returned",G29&lt;&gt;"Rejected",G29&lt;&gt;"Canceled"),"Choose status",IF(AND(G29="Approved",I29=""),"Enter reviewer","Ready"))))))))</x:f>
      </x:c>
    </x:row>
    <x:row r="30" ht="24" customHeight="1">
      <x:c r="A30" s="12"/>
      <x:c r="B30" s="12"/>
      <x:c r="C30" s="13" t="str">
        <x:f>IF(A30="","",IF(COUNTIFS('Balances'!$A$7:$A$36,B30)=1,VLOOKUP(B30,'Balances'!$A$7:$F$36,2,FALSE),"Check account key"))</x:f>
      </x:c>
      <x:c r="D30" s="14"/>
      <x:c r="E30" s="14"/>
      <x:c r="F30" s="17"/>
      <x:c r="G30" s="20"/>
      <x:c r="H30" s="18" t="str">
        <x:f>IF(A30="","",IF(G30="Approved",IF(ISNUMBER(F30),F30,"Enter hours"),0))</x:f>
      </x:c>
      <x:c r="I30" s="12"/>
      <x:c r="J30" s="12"/>
      <x:c r="K30" s="13" t="str">
        <x:f>IF(A30="","",IF(COUNTIFS($A$7:$A$106,A30)&gt;1,"Duplicate request ID",IF(COUNTIFS('Balances'!$A$7:$A$36,B30)&lt;&gt;1,"Check account key",IF(OR(NOT(ISNUMBER(D30)),NOT(ISNUMBER(E30)),E30&lt;D30),"Check dates",IF(OR(D30&lt;VLOOKUP(B30,'Balances'!$A$7:$F$36,4,FALSE),E30&gt;VLOOKUP(B30,'Balances'!$A$7:$F$36,5,FALSE)),"Outside account period",IF(OR(NOT(ISNUMBER(F30)),F30&lt;=0),"Enter positive hours",IF(AND(G30&lt;&gt;"Pending",G30&lt;&gt;"Approved",G30&lt;&gt;"Returned",G30&lt;&gt;"Rejected",G30&lt;&gt;"Canceled"),"Choose status",IF(AND(G30="Approved",I30=""),"Enter reviewer","Ready"))))))))</x:f>
      </x:c>
    </x:row>
    <x:row r="31" ht="24" customHeight="1">
      <x:c r="A31" s="12"/>
      <x:c r="B31" s="12"/>
      <x:c r="C31" s="13" t="str">
        <x:f>IF(A31="","",IF(COUNTIFS('Balances'!$A$7:$A$36,B31)=1,VLOOKUP(B31,'Balances'!$A$7:$F$36,2,FALSE),"Check account key"))</x:f>
      </x:c>
      <x:c r="D31" s="14"/>
      <x:c r="E31" s="14"/>
      <x:c r="F31" s="17"/>
      <x:c r="G31" s="20"/>
      <x:c r="H31" s="18" t="str">
        <x:f>IF(A31="","",IF(G31="Approved",IF(ISNUMBER(F31),F31,"Enter hours"),0))</x:f>
      </x:c>
      <x:c r="I31" s="12"/>
      <x:c r="J31" s="12"/>
      <x:c r="K31" s="13" t="str">
        <x:f>IF(A31="","",IF(COUNTIFS($A$7:$A$106,A31)&gt;1,"Duplicate request ID",IF(COUNTIFS('Balances'!$A$7:$A$36,B31)&lt;&gt;1,"Check account key",IF(OR(NOT(ISNUMBER(D31)),NOT(ISNUMBER(E31)),E31&lt;D31),"Check dates",IF(OR(D31&lt;VLOOKUP(B31,'Balances'!$A$7:$F$36,4,FALSE),E31&gt;VLOOKUP(B31,'Balances'!$A$7:$F$36,5,FALSE)),"Outside account period",IF(OR(NOT(ISNUMBER(F31)),F31&lt;=0),"Enter positive hours",IF(AND(G31&lt;&gt;"Pending",G31&lt;&gt;"Approved",G31&lt;&gt;"Returned",G31&lt;&gt;"Rejected",G31&lt;&gt;"Canceled"),"Choose status",IF(AND(G31="Approved",I31=""),"Enter reviewer","Ready"))))))))</x:f>
      </x:c>
    </x:row>
    <x:row r="32" ht="24" customHeight="1">
      <x:c r="A32" s="12"/>
      <x:c r="B32" s="12"/>
      <x:c r="C32" s="13" t="str">
        <x:f>IF(A32="","",IF(COUNTIFS('Balances'!$A$7:$A$36,B32)=1,VLOOKUP(B32,'Balances'!$A$7:$F$36,2,FALSE),"Check account key"))</x:f>
      </x:c>
      <x:c r="D32" s="14"/>
      <x:c r="E32" s="14"/>
      <x:c r="F32" s="17"/>
      <x:c r="G32" s="20"/>
      <x:c r="H32" s="18" t="str">
        <x:f>IF(A32="","",IF(G32="Approved",IF(ISNUMBER(F32),F32,"Enter hours"),0))</x:f>
      </x:c>
      <x:c r="I32" s="12"/>
      <x:c r="J32" s="12"/>
      <x:c r="K32" s="13" t="str">
        <x:f>IF(A32="","",IF(COUNTIFS($A$7:$A$106,A32)&gt;1,"Duplicate request ID",IF(COUNTIFS('Balances'!$A$7:$A$36,B32)&lt;&gt;1,"Check account key",IF(OR(NOT(ISNUMBER(D32)),NOT(ISNUMBER(E32)),E32&lt;D32),"Check dates",IF(OR(D32&lt;VLOOKUP(B32,'Balances'!$A$7:$F$36,4,FALSE),E32&gt;VLOOKUP(B32,'Balances'!$A$7:$F$36,5,FALSE)),"Outside account period",IF(OR(NOT(ISNUMBER(F32)),F32&lt;=0),"Enter positive hours",IF(AND(G32&lt;&gt;"Pending",G32&lt;&gt;"Approved",G32&lt;&gt;"Returned",G32&lt;&gt;"Rejected",G32&lt;&gt;"Canceled"),"Choose status",IF(AND(G32="Approved",I32=""),"Enter reviewer","Ready"))))))))</x:f>
      </x:c>
    </x:row>
    <x:row r="33" ht="24" customHeight="1">
      <x:c r="A33" s="12"/>
      <x:c r="B33" s="12"/>
      <x:c r="C33" s="13" t="str">
        <x:f>IF(A33="","",IF(COUNTIFS('Balances'!$A$7:$A$36,B33)=1,VLOOKUP(B33,'Balances'!$A$7:$F$36,2,FALSE),"Check account key"))</x:f>
      </x:c>
      <x:c r="D33" s="14"/>
      <x:c r="E33" s="14"/>
      <x:c r="F33" s="17"/>
      <x:c r="G33" s="20"/>
      <x:c r="H33" s="18" t="str">
        <x:f>IF(A33="","",IF(G33="Approved",IF(ISNUMBER(F33),F33,"Enter hours"),0))</x:f>
      </x:c>
      <x:c r="I33" s="12"/>
      <x:c r="J33" s="12"/>
      <x:c r="K33" s="13" t="str">
        <x:f>IF(A33="","",IF(COUNTIFS($A$7:$A$106,A33)&gt;1,"Duplicate request ID",IF(COUNTIFS('Balances'!$A$7:$A$36,B33)&lt;&gt;1,"Check account key",IF(OR(NOT(ISNUMBER(D33)),NOT(ISNUMBER(E33)),E33&lt;D33),"Check dates",IF(OR(D33&lt;VLOOKUP(B33,'Balances'!$A$7:$F$36,4,FALSE),E33&gt;VLOOKUP(B33,'Balances'!$A$7:$F$36,5,FALSE)),"Outside account period",IF(OR(NOT(ISNUMBER(F33)),F33&lt;=0),"Enter positive hours",IF(AND(G33&lt;&gt;"Pending",G33&lt;&gt;"Approved",G33&lt;&gt;"Returned",G33&lt;&gt;"Rejected",G33&lt;&gt;"Canceled"),"Choose status",IF(AND(G33="Approved",I33=""),"Enter reviewer","Ready"))))))))</x:f>
      </x:c>
    </x:row>
    <x:row r="34" ht="24" customHeight="1">
      <x:c r="A34" s="12"/>
      <x:c r="B34" s="12"/>
      <x:c r="C34" s="13" t="str">
        <x:f>IF(A34="","",IF(COUNTIFS('Balances'!$A$7:$A$36,B34)=1,VLOOKUP(B34,'Balances'!$A$7:$F$36,2,FALSE),"Check account key"))</x:f>
      </x:c>
      <x:c r="D34" s="14"/>
      <x:c r="E34" s="14"/>
      <x:c r="F34" s="17"/>
      <x:c r="G34" s="20"/>
      <x:c r="H34" s="18" t="str">
        <x:f>IF(A34="","",IF(G34="Approved",IF(ISNUMBER(F34),F34,"Enter hours"),0))</x:f>
      </x:c>
      <x:c r="I34" s="12"/>
      <x:c r="J34" s="12"/>
      <x:c r="K34" s="13" t="str">
        <x:f>IF(A34="","",IF(COUNTIFS($A$7:$A$106,A34)&gt;1,"Duplicate request ID",IF(COUNTIFS('Balances'!$A$7:$A$36,B34)&lt;&gt;1,"Check account key",IF(OR(NOT(ISNUMBER(D34)),NOT(ISNUMBER(E34)),E34&lt;D34),"Check dates",IF(OR(D34&lt;VLOOKUP(B34,'Balances'!$A$7:$F$36,4,FALSE),E34&gt;VLOOKUP(B34,'Balances'!$A$7:$F$36,5,FALSE)),"Outside account period",IF(OR(NOT(ISNUMBER(F34)),F34&lt;=0),"Enter positive hours",IF(AND(G34&lt;&gt;"Pending",G34&lt;&gt;"Approved",G34&lt;&gt;"Returned",G34&lt;&gt;"Rejected",G34&lt;&gt;"Canceled"),"Choose status",IF(AND(G34="Approved",I34=""),"Enter reviewer","Ready"))))))))</x:f>
      </x:c>
    </x:row>
    <x:row r="35" ht="24" customHeight="1">
      <x:c r="A35" s="12"/>
      <x:c r="B35" s="12"/>
      <x:c r="C35" s="13" t="str">
        <x:f>IF(A35="","",IF(COUNTIFS('Balances'!$A$7:$A$36,B35)=1,VLOOKUP(B35,'Balances'!$A$7:$F$36,2,FALSE),"Check account key"))</x:f>
      </x:c>
      <x:c r="D35" s="14"/>
      <x:c r="E35" s="14"/>
      <x:c r="F35" s="17"/>
      <x:c r="G35" s="20"/>
      <x:c r="H35" s="18" t="str">
        <x:f>IF(A35="","",IF(G35="Approved",IF(ISNUMBER(F35),F35,"Enter hours"),0))</x:f>
      </x:c>
      <x:c r="I35" s="12"/>
      <x:c r="J35" s="12"/>
      <x:c r="K35" s="13" t="str">
        <x:f>IF(A35="","",IF(COUNTIFS($A$7:$A$106,A35)&gt;1,"Duplicate request ID",IF(COUNTIFS('Balances'!$A$7:$A$36,B35)&lt;&gt;1,"Check account key",IF(OR(NOT(ISNUMBER(D35)),NOT(ISNUMBER(E35)),E35&lt;D35),"Check dates",IF(OR(D35&lt;VLOOKUP(B35,'Balances'!$A$7:$F$36,4,FALSE),E35&gt;VLOOKUP(B35,'Balances'!$A$7:$F$36,5,FALSE)),"Outside account period",IF(OR(NOT(ISNUMBER(F35)),F35&lt;=0),"Enter positive hours",IF(AND(G35&lt;&gt;"Pending",G35&lt;&gt;"Approved",G35&lt;&gt;"Returned",G35&lt;&gt;"Rejected",G35&lt;&gt;"Canceled"),"Choose status",IF(AND(G35="Approved",I35=""),"Enter reviewer","Ready"))))))))</x:f>
      </x:c>
    </x:row>
    <x:row r="36" ht="24" customHeight="1">
      <x:c r="A36" s="12"/>
      <x:c r="B36" s="12"/>
      <x:c r="C36" s="13" t="str">
        <x:f>IF(A36="","",IF(COUNTIFS('Balances'!$A$7:$A$36,B36)=1,VLOOKUP(B36,'Balances'!$A$7:$F$36,2,FALSE),"Check account key"))</x:f>
      </x:c>
      <x:c r="D36" s="14"/>
      <x:c r="E36" s="14"/>
      <x:c r="F36" s="17"/>
      <x:c r="G36" s="20"/>
      <x:c r="H36" s="18" t="str">
        <x:f>IF(A36="","",IF(G36="Approved",IF(ISNUMBER(F36),F36,"Enter hours"),0))</x:f>
      </x:c>
      <x:c r="I36" s="12"/>
      <x:c r="J36" s="12"/>
      <x:c r="K36" s="13" t="str">
        <x:f>IF(A36="","",IF(COUNTIFS($A$7:$A$106,A36)&gt;1,"Duplicate request ID",IF(COUNTIFS('Balances'!$A$7:$A$36,B36)&lt;&gt;1,"Check account key",IF(OR(NOT(ISNUMBER(D36)),NOT(ISNUMBER(E36)),E36&lt;D36),"Check dates",IF(OR(D36&lt;VLOOKUP(B36,'Balances'!$A$7:$F$36,4,FALSE),E36&gt;VLOOKUP(B36,'Balances'!$A$7:$F$36,5,FALSE)),"Outside account period",IF(OR(NOT(ISNUMBER(F36)),F36&lt;=0),"Enter positive hours",IF(AND(G36&lt;&gt;"Pending",G36&lt;&gt;"Approved",G36&lt;&gt;"Returned",G36&lt;&gt;"Rejected",G36&lt;&gt;"Canceled"),"Choose status",IF(AND(G36="Approved",I36=""),"Enter reviewer","Ready"))))))))</x:f>
      </x:c>
    </x:row>
    <x:row r="37" ht="24" customHeight="1">
      <x:c r="A37" s="12"/>
      <x:c r="B37" s="12"/>
      <x:c r="C37" s="13" t="str">
        <x:f>IF(A37="","",IF(COUNTIFS('Balances'!$A$7:$A$36,B37)=1,VLOOKUP(B37,'Balances'!$A$7:$F$36,2,FALSE),"Check account key"))</x:f>
      </x:c>
      <x:c r="D37" s="14"/>
      <x:c r="E37" s="14"/>
      <x:c r="F37" s="17"/>
      <x:c r="G37" s="20"/>
      <x:c r="H37" s="18" t="str">
        <x:f>IF(A37="","",IF(G37="Approved",IF(ISNUMBER(F37),F37,"Enter hours"),0))</x:f>
      </x:c>
      <x:c r="I37" s="12"/>
      <x:c r="J37" s="12"/>
      <x:c r="K37" s="13" t="str">
        <x:f>IF(A37="","",IF(COUNTIFS($A$7:$A$106,A37)&gt;1,"Duplicate request ID",IF(COUNTIFS('Balances'!$A$7:$A$36,B37)&lt;&gt;1,"Check account key",IF(OR(NOT(ISNUMBER(D37)),NOT(ISNUMBER(E37)),E37&lt;D37),"Check dates",IF(OR(D37&lt;VLOOKUP(B37,'Balances'!$A$7:$F$36,4,FALSE),E37&gt;VLOOKUP(B37,'Balances'!$A$7:$F$36,5,FALSE)),"Outside account period",IF(OR(NOT(ISNUMBER(F37)),F37&lt;=0),"Enter positive hours",IF(AND(G37&lt;&gt;"Pending",G37&lt;&gt;"Approved",G37&lt;&gt;"Returned",G37&lt;&gt;"Rejected",G37&lt;&gt;"Canceled"),"Choose status",IF(AND(G37="Approved",I37=""),"Enter reviewer","Ready"))))))))</x:f>
      </x:c>
    </x:row>
    <x:row r="38" ht="24" customHeight="1">
      <x:c r="A38" s="12"/>
      <x:c r="B38" s="12"/>
      <x:c r="C38" s="13" t="str">
        <x:f>IF(A38="","",IF(COUNTIFS('Balances'!$A$7:$A$36,B38)=1,VLOOKUP(B38,'Balances'!$A$7:$F$36,2,FALSE),"Check account key"))</x:f>
      </x:c>
      <x:c r="D38" s="14"/>
      <x:c r="E38" s="14"/>
      <x:c r="F38" s="17"/>
      <x:c r="G38" s="20"/>
      <x:c r="H38" s="18" t="str">
        <x:f>IF(A38="","",IF(G38="Approved",IF(ISNUMBER(F38),F38,"Enter hours"),0))</x:f>
      </x:c>
      <x:c r="I38" s="12"/>
      <x:c r="J38" s="12"/>
      <x:c r="K38" s="13" t="str">
        <x:f>IF(A38="","",IF(COUNTIFS($A$7:$A$106,A38)&gt;1,"Duplicate request ID",IF(COUNTIFS('Balances'!$A$7:$A$36,B38)&lt;&gt;1,"Check account key",IF(OR(NOT(ISNUMBER(D38)),NOT(ISNUMBER(E38)),E38&lt;D38),"Check dates",IF(OR(D38&lt;VLOOKUP(B38,'Balances'!$A$7:$F$36,4,FALSE),E38&gt;VLOOKUP(B38,'Balances'!$A$7:$F$36,5,FALSE)),"Outside account period",IF(OR(NOT(ISNUMBER(F38)),F38&lt;=0),"Enter positive hours",IF(AND(G38&lt;&gt;"Pending",G38&lt;&gt;"Approved",G38&lt;&gt;"Returned",G38&lt;&gt;"Rejected",G38&lt;&gt;"Canceled"),"Choose status",IF(AND(G38="Approved",I38=""),"Enter reviewer","Ready"))))))))</x:f>
      </x:c>
    </x:row>
    <x:row r="39" ht="24" customHeight="1">
      <x:c r="A39" s="12"/>
      <x:c r="B39" s="12"/>
      <x:c r="C39" s="13" t="str">
        <x:f>IF(A39="","",IF(COUNTIFS('Balances'!$A$7:$A$36,B39)=1,VLOOKUP(B39,'Balances'!$A$7:$F$36,2,FALSE),"Check account key"))</x:f>
      </x:c>
      <x:c r="D39" s="14"/>
      <x:c r="E39" s="14"/>
      <x:c r="F39" s="17"/>
      <x:c r="G39" s="20"/>
      <x:c r="H39" s="18" t="str">
        <x:f>IF(A39="","",IF(G39="Approved",IF(ISNUMBER(F39),F39,"Enter hours"),0))</x:f>
      </x:c>
      <x:c r="I39" s="12"/>
      <x:c r="J39" s="12"/>
      <x:c r="K39" s="13" t="str">
        <x:f>IF(A39="","",IF(COUNTIFS($A$7:$A$106,A39)&gt;1,"Duplicate request ID",IF(COUNTIFS('Balances'!$A$7:$A$36,B39)&lt;&gt;1,"Check account key",IF(OR(NOT(ISNUMBER(D39)),NOT(ISNUMBER(E39)),E39&lt;D39),"Check dates",IF(OR(D39&lt;VLOOKUP(B39,'Balances'!$A$7:$F$36,4,FALSE),E39&gt;VLOOKUP(B39,'Balances'!$A$7:$F$36,5,FALSE)),"Outside account period",IF(OR(NOT(ISNUMBER(F39)),F39&lt;=0),"Enter positive hours",IF(AND(G39&lt;&gt;"Pending",G39&lt;&gt;"Approved",G39&lt;&gt;"Returned",G39&lt;&gt;"Rejected",G39&lt;&gt;"Canceled"),"Choose status",IF(AND(G39="Approved",I39=""),"Enter reviewer","Ready"))))))))</x:f>
      </x:c>
    </x:row>
    <x:row r="40" ht="24" customHeight="1">
      <x:c r="A40" s="12"/>
      <x:c r="B40" s="12"/>
      <x:c r="C40" s="13" t="str">
        <x:f>IF(A40="","",IF(COUNTIFS('Balances'!$A$7:$A$36,B40)=1,VLOOKUP(B40,'Balances'!$A$7:$F$36,2,FALSE),"Check account key"))</x:f>
      </x:c>
      <x:c r="D40" s="14"/>
      <x:c r="E40" s="14"/>
      <x:c r="F40" s="17"/>
      <x:c r="G40" s="20"/>
      <x:c r="H40" s="18" t="str">
        <x:f>IF(A40="","",IF(G40="Approved",IF(ISNUMBER(F40),F40,"Enter hours"),0))</x:f>
      </x:c>
      <x:c r="I40" s="12"/>
      <x:c r="J40" s="12"/>
      <x:c r="K40" s="13" t="str">
        <x:f>IF(A40="","",IF(COUNTIFS($A$7:$A$106,A40)&gt;1,"Duplicate request ID",IF(COUNTIFS('Balances'!$A$7:$A$36,B40)&lt;&gt;1,"Check account key",IF(OR(NOT(ISNUMBER(D40)),NOT(ISNUMBER(E40)),E40&lt;D40),"Check dates",IF(OR(D40&lt;VLOOKUP(B40,'Balances'!$A$7:$F$36,4,FALSE),E40&gt;VLOOKUP(B40,'Balances'!$A$7:$F$36,5,FALSE)),"Outside account period",IF(OR(NOT(ISNUMBER(F40)),F40&lt;=0),"Enter positive hours",IF(AND(G40&lt;&gt;"Pending",G40&lt;&gt;"Approved",G40&lt;&gt;"Returned",G40&lt;&gt;"Rejected",G40&lt;&gt;"Canceled"),"Choose status",IF(AND(G40="Approved",I40=""),"Enter reviewer","Ready"))))))))</x:f>
      </x:c>
    </x:row>
    <x:row r="41" ht="24" customHeight="1">
      <x:c r="A41" s="12"/>
      <x:c r="B41" s="12"/>
      <x:c r="C41" s="13" t="str">
        <x:f>IF(A41="","",IF(COUNTIFS('Balances'!$A$7:$A$36,B41)=1,VLOOKUP(B41,'Balances'!$A$7:$F$36,2,FALSE),"Check account key"))</x:f>
      </x:c>
      <x:c r="D41" s="14"/>
      <x:c r="E41" s="14"/>
      <x:c r="F41" s="17"/>
      <x:c r="G41" s="20"/>
      <x:c r="H41" s="18" t="str">
        <x:f>IF(A41="","",IF(G41="Approved",IF(ISNUMBER(F41),F41,"Enter hours"),0))</x:f>
      </x:c>
      <x:c r="I41" s="12"/>
      <x:c r="J41" s="12"/>
      <x:c r="K41" s="13" t="str">
        <x:f>IF(A41="","",IF(COUNTIFS($A$7:$A$106,A41)&gt;1,"Duplicate request ID",IF(COUNTIFS('Balances'!$A$7:$A$36,B41)&lt;&gt;1,"Check account key",IF(OR(NOT(ISNUMBER(D41)),NOT(ISNUMBER(E41)),E41&lt;D41),"Check dates",IF(OR(D41&lt;VLOOKUP(B41,'Balances'!$A$7:$F$36,4,FALSE),E41&gt;VLOOKUP(B41,'Balances'!$A$7:$F$36,5,FALSE)),"Outside account period",IF(OR(NOT(ISNUMBER(F41)),F41&lt;=0),"Enter positive hours",IF(AND(G41&lt;&gt;"Pending",G41&lt;&gt;"Approved",G41&lt;&gt;"Returned",G41&lt;&gt;"Rejected",G41&lt;&gt;"Canceled"),"Choose status",IF(AND(G41="Approved",I41=""),"Enter reviewer","Ready"))))))))</x:f>
      </x:c>
    </x:row>
    <x:row r="42" ht="24" customHeight="1">
      <x:c r="A42" s="12"/>
      <x:c r="B42" s="12"/>
      <x:c r="C42" s="13" t="str">
        <x:f>IF(A42="","",IF(COUNTIFS('Balances'!$A$7:$A$36,B42)=1,VLOOKUP(B42,'Balances'!$A$7:$F$36,2,FALSE),"Check account key"))</x:f>
      </x:c>
      <x:c r="D42" s="14"/>
      <x:c r="E42" s="14"/>
      <x:c r="F42" s="17"/>
      <x:c r="G42" s="20"/>
      <x:c r="H42" s="18" t="str">
        <x:f>IF(A42="","",IF(G42="Approved",IF(ISNUMBER(F42),F42,"Enter hours"),0))</x:f>
      </x:c>
      <x:c r="I42" s="12"/>
      <x:c r="J42" s="12"/>
      <x:c r="K42" s="13" t="str">
        <x:f>IF(A42="","",IF(COUNTIFS($A$7:$A$106,A42)&gt;1,"Duplicate request ID",IF(COUNTIFS('Balances'!$A$7:$A$36,B42)&lt;&gt;1,"Check account key",IF(OR(NOT(ISNUMBER(D42)),NOT(ISNUMBER(E42)),E42&lt;D42),"Check dates",IF(OR(D42&lt;VLOOKUP(B42,'Balances'!$A$7:$F$36,4,FALSE),E42&gt;VLOOKUP(B42,'Balances'!$A$7:$F$36,5,FALSE)),"Outside account period",IF(OR(NOT(ISNUMBER(F42)),F42&lt;=0),"Enter positive hours",IF(AND(G42&lt;&gt;"Pending",G42&lt;&gt;"Approved",G42&lt;&gt;"Returned",G42&lt;&gt;"Rejected",G42&lt;&gt;"Canceled"),"Choose status",IF(AND(G42="Approved",I42=""),"Enter reviewer","Ready"))))))))</x:f>
      </x:c>
    </x:row>
    <x:row r="43" ht="24" customHeight="1">
      <x:c r="A43" s="12"/>
      <x:c r="B43" s="12"/>
      <x:c r="C43" s="13" t="str">
        <x:f>IF(A43="","",IF(COUNTIFS('Balances'!$A$7:$A$36,B43)=1,VLOOKUP(B43,'Balances'!$A$7:$F$36,2,FALSE),"Check account key"))</x:f>
      </x:c>
      <x:c r="D43" s="14"/>
      <x:c r="E43" s="14"/>
      <x:c r="F43" s="17"/>
      <x:c r="G43" s="20"/>
      <x:c r="H43" s="18" t="str">
        <x:f>IF(A43="","",IF(G43="Approved",IF(ISNUMBER(F43),F43,"Enter hours"),0))</x:f>
      </x:c>
      <x:c r="I43" s="12"/>
      <x:c r="J43" s="12"/>
      <x:c r="K43" s="13" t="str">
        <x:f>IF(A43="","",IF(COUNTIFS($A$7:$A$106,A43)&gt;1,"Duplicate request ID",IF(COUNTIFS('Balances'!$A$7:$A$36,B43)&lt;&gt;1,"Check account key",IF(OR(NOT(ISNUMBER(D43)),NOT(ISNUMBER(E43)),E43&lt;D43),"Check dates",IF(OR(D43&lt;VLOOKUP(B43,'Balances'!$A$7:$F$36,4,FALSE),E43&gt;VLOOKUP(B43,'Balances'!$A$7:$F$36,5,FALSE)),"Outside account period",IF(OR(NOT(ISNUMBER(F43)),F43&lt;=0),"Enter positive hours",IF(AND(G43&lt;&gt;"Pending",G43&lt;&gt;"Approved",G43&lt;&gt;"Returned",G43&lt;&gt;"Rejected",G43&lt;&gt;"Canceled"),"Choose status",IF(AND(G43="Approved",I43=""),"Enter reviewer","Ready"))))))))</x:f>
      </x:c>
    </x:row>
    <x:row r="44" ht="24" customHeight="1">
      <x:c r="A44" s="12"/>
      <x:c r="B44" s="12"/>
      <x:c r="C44" s="13" t="str">
        <x:f>IF(A44="","",IF(COUNTIFS('Balances'!$A$7:$A$36,B44)=1,VLOOKUP(B44,'Balances'!$A$7:$F$36,2,FALSE),"Check account key"))</x:f>
      </x:c>
      <x:c r="D44" s="14"/>
      <x:c r="E44" s="14"/>
      <x:c r="F44" s="17"/>
      <x:c r="G44" s="20"/>
      <x:c r="H44" s="18" t="str">
        <x:f>IF(A44="","",IF(G44="Approved",IF(ISNUMBER(F44),F44,"Enter hours"),0))</x:f>
      </x:c>
      <x:c r="I44" s="12"/>
      <x:c r="J44" s="12"/>
      <x:c r="K44" s="13" t="str">
        <x:f>IF(A44="","",IF(COUNTIFS($A$7:$A$106,A44)&gt;1,"Duplicate request ID",IF(COUNTIFS('Balances'!$A$7:$A$36,B44)&lt;&gt;1,"Check account key",IF(OR(NOT(ISNUMBER(D44)),NOT(ISNUMBER(E44)),E44&lt;D44),"Check dates",IF(OR(D44&lt;VLOOKUP(B44,'Balances'!$A$7:$F$36,4,FALSE),E44&gt;VLOOKUP(B44,'Balances'!$A$7:$F$36,5,FALSE)),"Outside account period",IF(OR(NOT(ISNUMBER(F44)),F44&lt;=0),"Enter positive hours",IF(AND(G44&lt;&gt;"Pending",G44&lt;&gt;"Approved",G44&lt;&gt;"Returned",G44&lt;&gt;"Rejected",G44&lt;&gt;"Canceled"),"Choose status",IF(AND(G44="Approved",I44=""),"Enter reviewer","Ready"))))))))</x:f>
      </x:c>
    </x:row>
    <x:row r="45" ht="24" customHeight="1">
      <x:c r="A45" s="12"/>
      <x:c r="B45" s="12"/>
      <x:c r="C45" s="13" t="str">
        <x:f>IF(A45="","",IF(COUNTIFS('Balances'!$A$7:$A$36,B45)=1,VLOOKUP(B45,'Balances'!$A$7:$F$36,2,FALSE),"Check account key"))</x:f>
      </x:c>
      <x:c r="D45" s="14"/>
      <x:c r="E45" s="14"/>
      <x:c r="F45" s="17"/>
      <x:c r="G45" s="20"/>
      <x:c r="H45" s="18" t="str">
        <x:f>IF(A45="","",IF(G45="Approved",IF(ISNUMBER(F45),F45,"Enter hours"),0))</x:f>
      </x:c>
      <x:c r="I45" s="12"/>
      <x:c r="J45" s="12"/>
      <x:c r="K45" s="13" t="str">
        <x:f>IF(A45="","",IF(COUNTIFS($A$7:$A$106,A45)&gt;1,"Duplicate request ID",IF(COUNTIFS('Balances'!$A$7:$A$36,B45)&lt;&gt;1,"Check account key",IF(OR(NOT(ISNUMBER(D45)),NOT(ISNUMBER(E45)),E45&lt;D45),"Check dates",IF(OR(D45&lt;VLOOKUP(B45,'Balances'!$A$7:$F$36,4,FALSE),E45&gt;VLOOKUP(B45,'Balances'!$A$7:$F$36,5,FALSE)),"Outside account period",IF(OR(NOT(ISNUMBER(F45)),F45&lt;=0),"Enter positive hours",IF(AND(G45&lt;&gt;"Pending",G45&lt;&gt;"Approved",G45&lt;&gt;"Returned",G45&lt;&gt;"Rejected",G45&lt;&gt;"Canceled"),"Choose status",IF(AND(G45="Approved",I45=""),"Enter reviewer","Ready"))))))))</x:f>
      </x:c>
    </x:row>
    <x:row r="46" ht="24" customHeight="1">
      <x:c r="A46" s="12"/>
      <x:c r="B46" s="12"/>
      <x:c r="C46" s="13" t="str">
        <x:f>IF(A46="","",IF(COUNTIFS('Balances'!$A$7:$A$36,B46)=1,VLOOKUP(B46,'Balances'!$A$7:$F$36,2,FALSE),"Check account key"))</x:f>
      </x:c>
      <x:c r="D46" s="14"/>
      <x:c r="E46" s="14"/>
      <x:c r="F46" s="17"/>
      <x:c r="G46" s="20"/>
      <x:c r="H46" s="18" t="str">
        <x:f>IF(A46="","",IF(G46="Approved",IF(ISNUMBER(F46),F46,"Enter hours"),0))</x:f>
      </x:c>
      <x:c r="I46" s="12"/>
      <x:c r="J46" s="12"/>
      <x:c r="K46" s="13" t="str">
        <x:f>IF(A46="","",IF(COUNTIFS($A$7:$A$106,A46)&gt;1,"Duplicate request ID",IF(COUNTIFS('Balances'!$A$7:$A$36,B46)&lt;&gt;1,"Check account key",IF(OR(NOT(ISNUMBER(D46)),NOT(ISNUMBER(E46)),E46&lt;D46),"Check dates",IF(OR(D46&lt;VLOOKUP(B46,'Balances'!$A$7:$F$36,4,FALSE),E46&gt;VLOOKUP(B46,'Balances'!$A$7:$F$36,5,FALSE)),"Outside account period",IF(OR(NOT(ISNUMBER(F46)),F46&lt;=0),"Enter positive hours",IF(AND(G46&lt;&gt;"Pending",G46&lt;&gt;"Approved",G46&lt;&gt;"Returned",G46&lt;&gt;"Rejected",G46&lt;&gt;"Canceled"),"Choose status",IF(AND(G46="Approved",I46=""),"Enter reviewer","Ready"))))))))</x:f>
      </x:c>
    </x:row>
    <x:row r="47" ht="24" customHeight="1">
      <x:c r="A47" s="12"/>
      <x:c r="B47" s="12"/>
      <x:c r="C47" s="13" t="str">
        <x:f>IF(A47="","",IF(COUNTIFS('Balances'!$A$7:$A$36,B47)=1,VLOOKUP(B47,'Balances'!$A$7:$F$36,2,FALSE),"Check account key"))</x:f>
      </x:c>
      <x:c r="D47" s="14"/>
      <x:c r="E47" s="14"/>
      <x:c r="F47" s="17"/>
      <x:c r="G47" s="20"/>
      <x:c r="H47" s="18" t="str">
        <x:f>IF(A47="","",IF(G47="Approved",IF(ISNUMBER(F47),F47,"Enter hours"),0))</x:f>
      </x:c>
      <x:c r="I47" s="12"/>
      <x:c r="J47" s="12"/>
      <x:c r="K47" s="13" t="str">
        <x:f>IF(A47="","",IF(COUNTIFS($A$7:$A$106,A47)&gt;1,"Duplicate request ID",IF(COUNTIFS('Balances'!$A$7:$A$36,B47)&lt;&gt;1,"Check account key",IF(OR(NOT(ISNUMBER(D47)),NOT(ISNUMBER(E47)),E47&lt;D47),"Check dates",IF(OR(D47&lt;VLOOKUP(B47,'Balances'!$A$7:$F$36,4,FALSE),E47&gt;VLOOKUP(B47,'Balances'!$A$7:$F$36,5,FALSE)),"Outside account period",IF(OR(NOT(ISNUMBER(F47)),F47&lt;=0),"Enter positive hours",IF(AND(G47&lt;&gt;"Pending",G47&lt;&gt;"Approved",G47&lt;&gt;"Returned",G47&lt;&gt;"Rejected",G47&lt;&gt;"Canceled"),"Choose status",IF(AND(G47="Approved",I47=""),"Enter reviewer","Ready"))))))))</x:f>
      </x:c>
    </x:row>
    <x:row r="48" ht="24" customHeight="1">
      <x:c r="A48" s="12"/>
      <x:c r="B48" s="12"/>
      <x:c r="C48" s="13" t="str">
        <x:f>IF(A48="","",IF(COUNTIFS('Balances'!$A$7:$A$36,B48)=1,VLOOKUP(B48,'Balances'!$A$7:$F$36,2,FALSE),"Check account key"))</x:f>
      </x:c>
      <x:c r="D48" s="14"/>
      <x:c r="E48" s="14"/>
      <x:c r="F48" s="17"/>
      <x:c r="G48" s="20"/>
      <x:c r="H48" s="18" t="str">
        <x:f>IF(A48="","",IF(G48="Approved",IF(ISNUMBER(F48),F48,"Enter hours"),0))</x:f>
      </x:c>
      <x:c r="I48" s="12"/>
      <x:c r="J48" s="12"/>
      <x:c r="K48" s="13" t="str">
        <x:f>IF(A48="","",IF(COUNTIFS($A$7:$A$106,A48)&gt;1,"Duplicate request ID",IF(COUNTIFS('Balances'!$A$7:$A$36,B48)&lt;&gt;1,"Check account key",IF(OR(NOT(ISNUMBER(D48)),NOT(ISNUMBER(E48)),E48&lt;D48),"Check dates",IF(OR(D48&lt;VLOOKUP(B48,'Balances'!$A$7:$F$36,4,FALSE),E48&gt;VLOOKUP(B48,'Balances'!$A$7:$F$36,5,FALSE)),"Outside account period",IF(OR(NOT(ISNUMBER(F48)),F48&lt;=0),"Enter positive hours",IF(AND(G48&lt;&gt;"Pending",G48&lt;&gt;"Approved",G48&lt;&gt;"Returned",G48&lt;&gt;"Rejected",G48&lt;&gt;"Canceled"),"Choose status",IF(AND(G48="Approved",I48=""),"Enter reviewer","Ready"))))))))</x:f>
      </x:c>
    </x:row>
    <x:row r="49" ht="24" customHeight="1">
      <x:c r="A49" s="12"/>
      <x:c r="B49" s="12"/>
      <x:c r="C49" s="13" t="str">
        <x:f>IF(A49="","",IF(COUNTIFS('Balances'!$A$7:$A$36,B49)=1,VLOOKUP(B49,'Balances'!$A$7:$F$36,2,FALSE),"Check account key"))</x:f>
      </x:c>
      <x:c r="D49" s="14"/>
      <x:c r="E49" s="14"/>
      <x:c r="F49" s="17"/>
      <x:c r="G49" s="20"/>
      <x:c r="H49" s="18" t="str">
        <x:f>IF(A49="","",IF(G49="Approved",IF(ISNUMBER(F49),F49,"Enter hours"),0))</x:f>
      </x:c>
      <x:c r="I49" s="12"/>
      <x:c r="J49" s="12"/>
      <x:c r="K49" s="13" t="str">
        <x:f>IF(A49="","",IF(COUNTIFS($A$7:$A$106,A49)&gt;1,"Duplicate request ID",IF(COUNTIFS('Balances'!$A$7:$A$36,B49)&lt;&gt;1,"Check account key",IF(OR(NOT(ISNUMBER(D49)),NOT(ISNUMBER(E49)),E49&lt;D49),"Check dates",IF(OR(D49&lt;VLOOKUP(B49,'Balances'!$A$7:$F$36,4,FALSE),E49&gt;VLOOKUP(B49,'Balances'!$A$7:$F$36,5,FALSE)),"Outside account period",IF(OR(NOT(ISNUMBER(F49)),F49&lt;=0),"Enter positive hours",IF(AND(G49&lt;&gt;"Pending",G49&lt;&gt;"Approved",G49&lt;&gt;"Returned",G49&lt;&gt;"Rejected",G49&lt;&gt;"Canceled"),"Choose status",IF(AND(G49="Approved",I49=""),"Enter reviewer","Ready"))))))))</x:f>
      </x:c>
    </x:row>
    <x:row r="50" ht="24" customHeight="1">
      <x:c r="A50" s="12"/>
      <x:c r="B50" s="12"/>
      <x:c r="C50" s="13" t="str">
        <x:f>IF(A50="","",IF(COUNTIFS('Balances'!$A$7:$A$36,B50)=1,VLOOKUP(B50,'Balances'!$A$7:$F$36,2,FALSE),"Check account key"))</x:f>
      </x:c>
      <x:c r="D50" s="14"/>
      <x:c r="E50" s="14"/>
      <x:c r="F50" s="17"/>
      <x:c r="G50" s="20"/>
      <x:c r="H50" s="18" t="str">
        <x:f>IF(A50="","",IF(G50="Approved",IF(ISNUMBER(F50),F50,"Enter hours"),0))</x:f>
      </x:c>
      <x:c r="I50" s="12"/>
      <x:c r="J50" s="12"/>
      <x:c r="K50" s="13" t="str">
        <x:f>IF(A50="","",IF(COUNTIFS($A$7:$A$106,A50)&gt;1,"Duplicate request ID",IF(COUNTIFS('Balances'!$A$7:$A$36,B50)&lt;&gt;1,"Check account key",IF(OR(NOT(ISNUMBER(D50)),NOT(ISNUMBER(E50)),E50&lt;D50),"Check dates",IF(OR(D50&lt;VLOOKUP(B50,'Balances'!$A$7:$F$36,4,FALSE),E50&gt;VLOOKUP(B50,'Balances'!$A$7:$F$36,5,FALSE)),"Outside account period",IF(OR(NOT(ISNUMBER(F50)),F50&lt;=0),"Enter positive hours",IF(AND(G50&lt;&gt;"Pending",G50&lt;&gt;"Approved",G50&lt;&gt;"Returned",G50&lt;&gt;"Rejected",G50&lt;&gt;"Canceled"),"Choose status",IF(AND(G50="Approved",I50=""),"Enter reviewer","Ready"))))))))</x:f>
      </x:c>
    </x:row>
    <x:row r="51" ht="24" customHeight="1">
      <x:c r="A51" s="12"/>
      <x:c r="B51" s="12"/>
      <x:c r="C51" s="13" t="str">
        <x:f>IF(A51="","",IF(COUNTIFS('Balances'!$A$7:$A$36,B51)=1,VLOOKUP(B51,'Balances'!$A$7:$F$36,2,FALSE),"Check account key"))</x:f>
      </x:c>
      <x:c r="D51" s="14"/>
      <x:c r="E51" s="14"/>
      <x:c r="F51" s="17"/>
      <x:c r="G51" s="20"/>
      <x:c r="H51" s="18" t="str">
        <x:f>IF(A51="","",IF(G51="Approved",IF(ISNUMBER(F51),F51,"Enter hours"),0))</x:f>
      </x:c>
      <x:c r="I51" s="12"/>
      <x:c r="J51" s="12"/>
      <x:c r="K51" s="13" t="str">
        <x:f>IF(A51="","",IF(COUNTIFS($A$7:$A$106,A51)&gt;1,"Duplicate request ID",IF(COUNTIFS('Balances'!$A$7:$A$36,B51)&lt;&gt;1,"Check account key",IF(OR(NOT(ISNUMBER(D51)),NOT(ISNUMBER(E51)),E51&lt;D51),"Check dates",IF(OR(D51&lt;VLOOKUP(B51,'Balances'!$A$7:$F$36,4,FALSE),E51&gt;VLOOKUP(B51,'Balances'!$A$7:$F$36,5,FALSE)),"Outside account period",IF(OR(NOT(ISNUMBER(F51)),F51&lt;=0),"Enter positive hours",IF(AND(G51&lt;&gt;"Pending",G51&lt;&gt;"Approved",G51&lt;&gt;"Returned",G51&lt;&gt;"Rejected",G51&lt;&gt;"Canceled"),"Choose status",IF(AND(G51="Approved",I51=""),"Enter reviewer","Ready"))))))))</x:f>
      </x:c>
    </x:row>
    <x:row r="52" ht="24" customHeight="1">
      <x:c r="A52" s="12"/>
      <x:c r="B52" s="12"/>
      <x:c r="C52" s="13" t="str">
        <x:f>IF(A52="","",IF(COUNTIFS('Balances'!$A$7:$A$36,B52)=1,VLOOKUP(B52,'Balances'!$A$7:$F$36,2,FALSE),"Check account key"))</x:f>
      </x:c>
      <x:c r="D52" s="14"/>
      <x:c r="E52" s="14"/>
      <x:c r="F52" s="17"/>
      <x:c r="G52" s="20"/>
      <x:c r="H52" s="18" t="str">
        <x:f>IF(A52="","",IF(G52="Approved",IF(ISNUMBER(F52),F52,"Enter hours"),0))</x:f>
      </x:c>
      <x:c r="I52" s="12"/>
      <x:c r="J52" s="12"/>
      <x:c r="K52" s="13" t="str">
        <x:f>IF(A52="","",IF(COUNTIFS($A$7:$A$106,A52)&gt;1,"Duplicate request ID",IF(COUNTIFS('Balances'!$A$7:$A$36,B52)&lt;&gt;1,"Check account key",IF(OR(NOT(ISNUMBER(D52)),NOT(ISNUMBER(E52)),E52&lt;D52),"Check dates",IF(OR(D52&lt;VLOOKUP(B52,'Balances'!$A$7:$F$36,4,FALSE),E52&gt;VLOOKUP(B52,'Balances'!$A$7:$F$36,5,FALSE)),"Outside account period",IF(OR(NOT(ISNUMBER(F52)),F52&lt;=0),"Enter positive hours",IF(AND(G52&lt;&gt;"Pending",G52&lt;&gt;"Approved",G52&lt;&gt;"Returned",G52&lt;&gt;"Rejected",G52&lt;&gt;"Canceled"),"Choose status",IF(AND(G52="Approved",I52=""),"Enter reviewer","Ready"))))))))</x:f>
      </x:c>
    </x:row>
    <x:row r="53" ht="24" customHeight="1">
      <x:c r="A53" s="12"/>
      <x:c r="B53" s="12"/>
      <x:c r="C53" s="13" t="str">
        <x:f>IF(A53="","",IF(COUNTIFS('Balances'!$A$7:$A$36,B53)=1,VLOOKUP(B53,'Balances'!$A$7:$F$36,2,FALSE),"Check account key"))</x:f>
      </x:c>
      <x:c r="D53" s="14"/>
      <x:c r="E53" s="14"/>
      <x:c r="F53" s="17"/>
      <x:c r="G53" s="20"/>
      <x:c r="H53" s="18" t="str">
        <x:f>IF(A53="","",IF(G53="Approved",IF(ISNUMBER(F53),F53,"Enter hours"),0))</x:f>
      </x:c>
      <x:c r="I53" s="12"/>
      <x:c r="J53" s="12"/>
      <x:c r="K53" s="13" t="str">
        <x:f>IF(A53="","",IF(COUNTIFS($A$7:$A$106,A53)&gt;1,"Duplicate request ID",IF(COUNTIFS('Balances'!$A$7:$A$36,B53)&lt;&gt;1,"Check account key",IF(OR(NOT(ISNUMBER(D53)),NOT(ISNUMBER(E53)),E53&lt;D53),"Check dates",IF(OR(D53&lt;VLOOKUP(B53,'Balances'!$A$7:$F$36,4,FALSE),E53&gt;VLOOKUP(B53,'Balances'!$A$7:$F$36,5,FALSE)),"Outside account period",IF(OR(NOT(ISNUMBER(F53)),F53&lt;=0),"Enter positive hours",IF(AND(G53&lt;&gt;"Pending",G53&lt;&gt;"Approved",G53&lt;&gt;"Returned",G53&lt;&gt;"Rejected",G53&lt;&gt;"Canceled"),"Choose status",IF(AND(G53="Approved",I53=""),"Enter reviewer","Ready"))))))))</x:f>
      </x:c>
    </x:row>
    <x:row r="54" ht="24" customHeight="1">
      <x:c r="A54" s="12"/>
      <x:c r="B54" s="12"/>
      <x:c r="C54" s="13" t="str">
        <x:f>IF(A54="","",IF(COUNTIFS('Balances'!$A$7:$A$36,B54)=1,VLOOKUP(B54,'Balances'!$A$7:$F$36,2,FALSE),"Check account key"))</x:f>
      </x:c>
      <x:c r="D54" s="14"/>
      <x:c r="E54" s="14"/>
      <x:c r="F54" s="17"/>
      <x:c r="G54" s="20"/>
      <x:c r="H54" s="18" t="str">
        <x:f>IF(A54="","",IF(G54="Approved",IF(ISNUMBER(F54),F54,"Enter hours"),0))</x:f>
      </x:c>
      <x:c r="I54" s="12"/>
      <x:c r="J54" s="12"/>
      <x:c r="K54" s="13" t="str">
        <x:f>IF(A54="","",IF(COUNTIFS($A$7:$A$106,A54)&gt;1,"Duplicate request ID",IF(COUNTIFS('Balances'!$A$7:$A$36,B54)&lt;&gt;1,"Check account key",IF(OR(NOT(ISNUMBER(D54)),NOT(ISNUMBER(E54)),E54&lt;D54),"Check dates",IF(OR(D54&lt;VLOOKUP(B54,'Balances'!$A$7:$F$36,4,FALSE),E54&gt;VLOOKUP(B54,'Balances'!$A$7:$F$36,5,FALSE)),"Outside account period",IF(OR(NOT(ISNUMBER(F54)),F54&lt;=0),"Enter positive hours",IF(AND(G54&lt;&gt;"Pending",G54&lt;&gt;"Approved",G54&lt;&gt;"Returned",G54&lt;&gt;"Rejected",G54&lt;&gt;"Canceled"),"Choose status",IF(AND(G54="Approved",I54=""),"Enter reviewer","Ready"))))))))</x:f>
      </x:c>
    </x:row>
    <x:row r="55" ht="24" customHeight="1">
      <x:c r="A55" s="12"/>
      <x:c r="B55" s="12"/>
      <x:c r="C55" s="13" t="str">
        <x:f>IF(A55="","",IF(COUNTIFS('Balances'!$A$7:$A$36,B55)=1,VLOOKUP(B55,'Balances'!$A$7:$F$36,2,FALSE),"Check account key"))</x:f>
      </x:c>
      <x:c r="D55" s="14"/>
      <x:c r="E55" s="14"/>
      <x:c r="F55" s="17"/>
      <x:c r="G55" s="20"/>
      <x:c r="H55" s="18" t="str">
        <x:f>IF(A55="","",IF(G55="Approved",IF(ISNUMBER(F55),F55,"Enter hours"),0))</x:f>
      </x:c>
      <x:c r="I55" s="12"/>
      <x:c r="J55" s="12"/>
      <x:c r="K55" s="13" t="str">
        <x:f>IF(A55="","",IF(COUNTIFS($A$7:$A$106,A55)&gt;1,"Duplicate request ID",IF(COUNTIFS('Balances'!$A$7:$A$36,B55)&lt;&gt;1,"Check account key",IF(OR(NOT(ISNUMBER(D55)),NOT(ISNUMBER(E55)),E55&lt;D55),"Check dates",IF(OR(D55&lt;VLOOKUP(B55,'Balances'!$A$7:$F$36,4,FALSE),E55&gt;VLOOKUP(B55,'Balances'!$A$7:$F$36,5,FALSE)),"Outside account period",IF(OR(NOT(ISNUMBER(F55)),F55&lt;=0),"Enter positive hours",IF(AND(G55&lt;&gt;"Pending",G55&lt;&gt;"Approved",G55&lt;&gt;"Returned",G55&lt;&gt;"Rejected",G55&lt;&gt;"Canceled"),"Choose status",IF(AND(G55="Approved",I55=""),"Enter reviewer","Ready"))))))))</x:f>
      </x:c>
    </x:row>
    <x:row r="56" ht="24" customHeight="1">
      <x:c r="A56" s="12"/>
      <x:c r="B56" s="12"/>
      <x:c r="C56" s="13" t="str">
        <x:f>IF(A56="","",IF(COUNTIFS('Balances'!$A$7:$A$36,B56)=1,VLOOKUP(B56,'Balances'!$A$7:$F$36,2,FALSE),"Check account key"))</x:f>
      </x:c>
      <x:c r="D56" s="14"/>
      <x:c r="E56" s="14"/>
      <x:c r="F56" s="17"/>
      <x:c r="G56" s="20"/>
      <x:c r="H56" s="18" t="str">
        <x:f>IF(A56="","",IF(G56="Approved",IF(ISNUMBER(F56),F56,"Enter hours"),0))</x:f>
      </x:c>
      <x:c r="I56" s="12"/>
      <x:c r="J56" s="12"/>
      <x:c r="K56" s="13" t="str">
        <x:f>IF(A56="","",IF(COUNTIFS($A$7:$A$106,A56)&gt;1,"Duplicate request ID",IF(COUNTIFS('Balances'!$A$7:$A$36,B56)&lt;&gt;1,"Check account key",IF(OR(NOT(ISNUMBER(D56)),NOT(ISNUMBER(E56)),E56&lt;D56),"Check dates",IF(OR(D56&lt;VLOOKUP(B56,'Balances'!$A$7:$F$36,4,FALSE),E56&gt;VLOOKUP(B56,'Balances'!$A$7:$F$36,5,FALSE)),"Outside account period",IF(OR(NOT(ISNUMBER(F56)),F56&lt;=0),"Enter positive hours",IF(AND(G56&lt;&gt;"Pending",G56&lt;&gt;"Approved",G56&lt;&gt;"Returned",G56&lt;&gt;"Rejected",G56&lt;&gt;"Canceled"),"Choose status",IF(AND(G56="Approved",I56=""),"Enter reviewer","Ready"))))))))</x:f>
      </x:c>
    </x:row>
    <x:row r="57" ht="24" customHeight="1">
      <x:c r="A57" s="12"/>
      <x:c r="B57" s="12"/>
      <x:c r="C57" s="13" t="str">
        <x:f>IF(A57="","",IF(COUNTIFS('Balances'!$A$7:$A$36,B57)=1,VLOOKUP(B57,'Balances'!$A$7:$F$36,2,FALSE),"Check account key"))</x:f>
      </x:c>
      <x:c r="D57" s="14"/>
      <x:c r="E57" s="14"/>
      <x:c r="F57" s="17"/>
      <x:c r="G57" s="20"/>
      <x:c r="H57" s="18" t="str">
        <x:f>IF(A57="","",IF(G57="Approved",IF(ISNUMBER(F57),F57,"Enter hours"),0))</x:f>
      </x:c>
      <x:c r="I57" s="12"/>
      <x:c r="J57" s="12"/>
      <x:c r="K57" s="13" t="str">
        <x:f>IF(A57="","",IF(COUNTIFS($A$7:$A$106,A57)&gt;1,"Duplicate request ID",IF(COUNTIFS('Balances'!$A$7:$A$36,B57)&lt;&gt;1,"Check account key",IF(OR(NOT(ISNUMBER(D57)),NOT(ISNUMBER(E57)),E57&lt;D57),"Check dates",IF(OR(D57&lt;VLOOKUP(B57,'Balances'!$A$7:$F$36,4,FALSE),E57&gt;VLOOKUP(B57,'Balances'!$A$7:$F$36,5,FALSE)),"Outside account period",IF(OR(NOT(ISNUMBER(F57)),F57&lt;=0),"Enter positive hours",IF(AND(G57&lt;&gt;"Pending",G57&lt;&gt;"Approved",G57&lt;&gt;"Returned",G57&lt;&gt;"Rejected",G57&lt;&gt;"Canceled"),"Choose status",IF(AND(G57="Approved",I57=""),"Enter reviewer","Ready"))))))))</x:f>
      </x:c>
    </x:row>
    <x:row r="58" ht="24" customHeight="1">
      <x:c r="A58" s="12"/>
      <x:c r="B58" s="12"/>
      <x:c r="C58" s="13" t="str">
        <x:f>IF(A58="","",IF(COUNTIFS('Balances'!$A$7:$A$36,B58)=1,VLOOKUP(B58,'Balances'!$A$7:$F$36,2,FALSE),"Check account key"))</x:f>
      </x:c>
      <x:c r="D58" s="14"/>
      <x:c r="E58" s="14"/>
      <x:c r="F58" s="17"/>
      <x:c r="G58" s="20"/>
      <x:c r="H58" s="18" t="str">
        <x:f>IF(A58="","",IF(G58="Approved",IF(ISNUMBER(F58),F58,"Enter hours"),0))</x:f>
      </x:c>
      <x:c r="I58" s="12"/>
      <x:c r="J58" s="12"/>
      <x:c r="K58" s="13" t="str">
        <x:f>IF(A58="","",IF(COUNTIFS($A$7:$A$106,A58)&gt;1,"Duplicate request ID",IF(COUNTIFS('Balances'!$A$7:$A$36,B58)&lt;&gt;1,"Check account key",IF(OR(NOT(ISNUMBER(D58)),NOT(ISNUMBER(E58)),E58&lt;D58),"Check dates",IF(OR(D58&lt;VLOOKUP(B58,'Balances'!$A$7:$F$36,4,FALSE),E58&gt;VLOOKUP(B58,'Balances'!$A$7:$F$36,5,FALSE)),"Outside account period",IF(OR(NOT(ISNUMBER(F58)),F58&lt;=0),"Enter positive hours",IF(AND(G58&lt;&gt;"Pending",G58&lt;&gt;"Approved",G58&lt;&gt;"Returned",G58&lt;&gt;"Rejected",G58&lt;&gt;"Canceled"),"Choose status",IF(AND(G58="Approved",I58=""),"Enter reviewer","Ready"))))))))</x:f>
      </x:c>
    </x:row>
    <x:row r="59" ht="24" customHeight="1">
      <x:c r="A59" s="12"/>
      <x:c r="B59" s="12"/>
      <x:c r="C59" s="13" t="str">
        <x:f>IF(A59="","",IF(COUNTIFS('Balances'!$A$7:$A$36,B59)=1,VLOOKUP(B59,'Balances'!$A$7:$F$36,2,FALSE),"Check account key"))</x:f>
      </x:c>
      <x:c r="D59" s="14"/>
      <x:c r="E59" s="14"/>
      <x:c r="F59" s="17"/>
      <x:c r="G59" s="20"/>
      <x:c r="H59" s="18" t="str">
        <x:f>IF(A59="","",IF(G59="Approved",IF(ISNUMBER(F59),F59,"Enter hours"),0))</x:f>
      </x:c>
      <x:c r="I59" s="12"/>
      <x:c r="J59" s="12"/>
      <x:c r="K59" s="13" t="str">
        <x:f>IF(A59="","",IF(COUNTIFS($A$7:$A$106,A59)&gt;1,"Duplicate request ID",IF(COUNTIFS('Balances'!$A$7:$A$36,B59)&lt;&gt;1,"Check account key",IF(OR(NOT(ISNUMBER(D59)),NOT(ISNUMBER(E59)),E59&lt;D59),"Check dates",IF(OR(D59&lt;VLOOKUP(B59,'Balances'!$A$7:$F$36,4,FALSE),E59&gt;VLOOKUP(B59,'Balances'!$A$7:$F$36,5,FALSE)),"Outside account period",IF(OR(NOT(ISNUMBER(F59)),F59&lt;=0),"Enter positive hours",IF(AND(G59&lt;&gt;"Pending",G59&lt;&gt;"Approved",G59&lt;&gt;"Returned",G59&lt;&gt;"Rejected",G59&lt;&gt;"Canceled"),"Choose status",IF(AND(G59="Approved",I59=""),"Enter reviewer","Ready"))))))))</x:f>
      </x:c>
    </x:row>
    <x:row r="60" ht="24" customHeight="1">
      <x:c r="A60" s="12"/>
      <x:c r="B60" s="12"/>
      <x:c r="C60" s="13" t="str">
        <x:f>IF(A60="","",IF(COUNTIFS('Balances'!$A$7:$A$36,B60)=1,VLOOKUP(B60,'Balances'!$A$7:$F$36,2,FALSE),"Check account key"))</x:f>
      </x:c>
      <x:c r="D60" s="14"/>
      <x:c r="E60" s="14"/>
      <x:c r="F60" s="17"/>
      <x:c r="G60" s="20"/>
      <x:c r="H60" s="18" t="str">
        <x:f>IF(A60="","",IF(G60="Approved",IF(ISNUMBER(F60),F60,"Enter hours"),0))</x:f>
      </x:c>
      <x:c r="I60" s="12"/>
      <x:c r="J60" s="12"/>
      <x:c r="K60" s="13" t="str">
        <x:f>IF(A60="","",IF(COUNTIFS($A$7:$A$106,A60)&gt;1,"Duplicate request ID",IF(COUNTIFS('Balances'!$A$7:$A$36,B60)&lt;&gt;1,"Check account key",IF(OR(NOT(ISNUMBER(D60)),NOT(ISNUMBER(E60)),E60&lt;D60),"Check dates",IF(OR(D60&lt;VLOOKUP(B60,'Balances'!$A$7:$F$36,4,FALSE),E60&gt;VLOOKUP(B60,'Balances'!$A$7:$F$36,5,FALSE)),"Outside account period",IF(OR(NOT(ISNUMBER(F60)),F60&lt;=0),"Enter positive hours",IF(AND(G60&lt;&gt;"Pending",G60&lt;&gt;"Approved",G60&lt;&gt;"Returned",G60&lt;&gt;"Rejected",G60&lt;&gt;"Canceled"),"Choose status",IF(AND(G60="Approved",I60=""),"Enter reviewer","Ready"))))))))</x:f>
      </x:c>
    </x:row>
    <x:row r="61" ht="24" customHeight="1">
      <x:c r="A61" s="12"/>
      <x:c r="B61" s="12"/>
      <x:c r="C61" s="13" t="str">
        <x:f>IF(A61="","",IF(COUNTIFS('Balances'!$A$7:$A$36,B61)=1,VLOOKUP(B61,'Balances'!$A$7:$F$36,2,FALSE),"Check account key"))</x:f>
      </x:c>
      <x:c r="D61" s="14"/>
      <x:c r="E61" s="14"/>
      <x:c r="F61" s="17"/>
      <x:c r="G61" s="20"/>
      <x:c r="H61" s="18" t="str">
        <x:f>IF(A61="","",IF(G61="Approved",IF(ISNUMBER(F61),F61,"Enter hours"),0))</x:f>
      </x:c>
      <x:c r="I61" s="12"/>
      <x:c r="J61" s="12"/>
      <x:c r="K61" s="13" t="str">
        <x:f>IF(A61="","",IF(COUNTIFS($A$7:$A$106,A61)&gt;1,"Duplicate request ID",IF(COUNTIFS('Balances'!$A$7:$A$36,B61)&lt;&gt;1,"Check account key",IF(OR(NOT(ISNUMBER(D61)),NOT(ISNUMBER(E61)),E61&lt;D61),"Check dates",IF(OR(D61&lt;VLOOKUP(B61,'Balances'!$A$7:$F$36,4,FALSE),E61&gt;VLOOKUP(B61,'Balances'!$A$7:$F$36,5,FALSE)),"Outside account period",IF(OR(NOT(ISNUMBER(F61)),F61&lt;=0),"Enter positive hours",IF(AND(G61&lt;&gt;"Pending",G61&lt;&gt;"Approved",G61&lt;&gt;"Returned",G61&lt;&gt;"Rejected",G61&lt;&gt;"Canceled"),"Choose status",IF(AND(G61="Approved",I61=""),"Enter reviewer","Ready"))))))))</x:f>
      </x:c>
    </x:row>
    <x:row r="62" ht="24" customHeight="1">
      <x:c r="A62" s="12"/>
      <x:c r="B62" s="12"/>
      <x:c r="C62" s="13" t="str">
        <x:f>IF(A62="","",IF(COUNTIFS('Balances'!$A$7:$A$36,B62)=1,VLOOKUP(B62,'Balances'!$A$7:$F$36,2,FALSE),"Check account key"))</x:f>
      </x:c>
      <x:c r="D62" s="14"/>
      <x:c r="E62" s="14"/>
      <x:c r="F62" s="17"/>
      <x:c r="G62" s="20"/>
      <x:c r="H62" s="18" t="str">
        <x:f>IF(A62="","",IF(G62="Approved",IF(ISNUMBER(F62),F62,"Enter hours"),0))</x:f>
      </x:c>
      <x:c r="I62" s="12"/>
      <x:c r="J62" s="12"/>
      <x:c r="K62" s="13" t="str">
        <x:f>IF(A62="","",IF(COUNTIFS($A$7:$A$106,A62)&gt;1,"Duplicate request ID",IF(COUNTIFS('Balances'!$A$7:$A$36,B62)&lt;&gt;1,"Check account key",IF(OR(NOT(ISNUMBER(D62)),NOT(ISNUMBER(E62)),E62&lt;D62),"Check dates",IF(OR(D62&lt;VLOOKUP(B62,'Balances'!$A$7:$F$36,4,FALSE),E62&gt;VLOOKUP(B62,'Balances'!$A$7:$F$36,5,FALSE)),"Outside account period",IF(OR(NOT(ISNUMBER(F62)),F62&lt;=0),"Enter positive hours",IF(AND(G62&lt;&gt;"Pending",G62&lt;&gt;"Approved",G62&lt;&gt;"Returned",G62&lt;&gt;"Rejected",G62&lt;&gt;"Canceled"),"Choose status",IF(AND(G62="Approved",I62=""),"Enter reviewer","Ready"))))))))</x:f>
      </x:c>
    </x:row>
    <x:row r="63" ht="24" customHeight="1">
      <x:c r="A63" s="12"/>
      <x:c r="B63" s="12"/>
      <x:c r="C63" s="13" t="str">
        <x:f>IF(A63="","",IF(COUNTIFS('Balances'!$A$7:$A$36,B63)=1,VLOOKUP(B63,'Balances'!$A$7:$F$36,2,FALSE),"Check account key"))</x:f>
      </x:c>
      <x:c r="D63" s="14"/>
      <x:c r="E63" s="14"/>
      <x:c r="F63" s="17"/>
      <x:c r="G63" s="20"/>
      <x:c r="H63" s="18" t="str">
        <x:f>IF(A63="","",IF(G63="Approved",IF(ISNUMBER(F63),F63,"Enter hours"),0))</x:f>
      </x:c>
      <x:c r="I63" s="12"/>
      <x:c r="J63" s="12"/>
      <x:c r="K63" s="13" t="str">
        <x:f>IF(A63="","",IF(COUNTIFS($A$7:$A$106,A63)&gt;1,"Duplicate request ID",IF(COUNTIFS('Balances'!$A$7:$A$36,B63)&lt;&gt;1,"Check account key",IF(OR(NOT(ISNUMBER(D63)),NOT(ISNUMBER(E63)),E63&lt;D63),"Check dates",IF(OR(D63&lt;VLOOKUP(B63,'Balances'!$A$7:$F$36,4,FALSE),E63&gt;VLOOKUP(B63,'Balances'!$A$7:$F$36,5,FALSE)),"Outside account period",IF(OR(NOT(ISNUMBER(F63)),F63&lt;=0),"Enter positive hours",IF(AND(G63&lt;&gt;"Pending",G63&lt;&gt;"Approved",G63&lt;&gt;"Returned",G63&lt;&gt;"Rejected",G63&lt;&gt;"Canceled"),"Choose status",IF(AND(G63="Approved",I63=""),"Enter reviewer","Ready"))))))))</x:f>
      </x:c>
    </x:row>
    <x:row r="64" ht="24" customHeight="1">
      <x:c r="A64" s="12"/>
      <x:c r="B64" s="12"/>
      <x:c r="C64" s="13" t="str">
        <x:f>IF(A64="","",IF(COUNTIFS('Balances'!$A$7:$A$36,B64)=1,VLOOKUP(B64,'Balances'!$A$7:$F$36,2,FALSE),"Check account key"))</x:f>
      </x:c>
      <x:c r="D64" s="14"/>
      <x:c r="E64" s="14"/>
      <x:c r="F64" s="17"/>
      <x:c r="G64" s="20"/>
      <x:c r="H64" s="18" t="str">
        <x:f>IF(A64="","",IF(G64="Approved",IF(ISNUMBER(F64),F64,"Enter hours"),0))</x:f>
      </x:c>
      <x:c r="I64" s="12"/>
      <x:c r="J64" s="12"/>
      <x:c r="K64" s="13" t="str">
        <x:f>IF(A64="","",IF(COUNTIFS($A$7:$A$106,A64)&gt;1,"Duplicate request ID",IF(COUNTIFS('Balances'!$A$7:$A$36,B64)&lt;&gt;1,"Check account key",IF(OR(NOT(ISNUMBER(D64)),NOT(ISNUMBER(E64)),E64&lt;D64),"Check dates",IF(OR(D64&lt;VLOOKUP(B64,'Balances'!$A$7:$F$36,4,FALSE),E64&gt;VLOOKUP(B64,'Balances'!$A$7:$F$36,5,FALSE)),"Outside account period",IF(OR(NOT(ISNUMBER(F64)),F64&lt;=0),"Enter positive hours",IF(AND(G64&lt;&gt;"Pending",G64&lt;&gt;"Approved",G64&lt;&gt;"Returned",G64&lt;&gt;"Rejected",G64&lt;&gt;"Canceled"),"Choose status",IF(AND(G64="Approved",I64=""),"Enter reviewer","Ready"))))))))</x:f>
      </x:c>
    </x:row>
    <x:row r="65" ht="24" customHeight="1">
      <x:c r="A65" s="12"/>
      <x:c r="B65" s="12"/>
      <x:c r="C65" s="13" t="str">
        <x:f>IF(A65="","",IF(COUNTIFS('Balances'!$A$7:$A$36,B65)=1,VLOOKUP(B65,'Balances'!$A$7:$F$36,2,FALSE),"Check account key"))</x:f>
      </x:c>
      <x:c r="D65" s="14"/>
      <x:c r="E65" s="14"/>
      <x:c r="F65" s="17"/>
      <x:c r="G65" s="20"/>
      <x:c r="H65" s="18" t="str">
        <x:f>IF(A65="","",IF(G65="Approved",IF(ISNUMBER(F65),F65,"Enter hours"),0))</x:f>
      </x:c>
      <x:c r="I65" s="12"/>
      <x:c r="J65" s="12"/>
      <x:c r="K65" s="13" t="str">
        <x:f>IF(A65="","",IF(COUNTIFS($A$7:$A$106,A65)&gt;1,"Duplicate request ID",IF(COUNTIFS('Balances'!$A$7:$A$36,B65)&lt;&gt;1,"Check account key",IF(OR(NOT(ISNUMBER(D65)),NOT(ISNUMBER(E65)),E65&lt;D65),"Check dates",IF(OR(D65&lt;VLOOKUP(B65,'Balances'!$A$7:$F$36,4,FALSE),E65&gt;VLOOKUP(B65,'Balances'!$A$7:$F$36,5,FALSE)),"Outside account period",IF(OR(NOT(ISNUMBER(F65)),F65&lt;=0),"Enter positive hours",IF(AND(G65&lt;&gt;"Pending",G65&lt;&gt;"Approved",G65&lt;&gt;"Returned",G65&lt;&gt;"Rejected",G65&lt;&gt;"Canceled"),"Choose status",IF(AND(G65="Approved",I65=""),"Enter reviewer","Ready"))))))))</x:f>
      </x:c>
    </x:row>
    <x:row r="66" ht="24" customHeight="1">
      <x:c r="A66" s="12"/>
      <x:c r="B66" s="12"/>
      <x:c r="C66" s="13" t="str">
        <x:f>IF(A66="","",IF(COUNTIFS('Balances'!$A$7:$A$36,B66)=1,VLOOKUP(B66,'Balances'!$A$7:$F$36,2,FALSE),"Check account key"))</x:f>
      </x:c>
      <x:c r="D66" s="14"/>
      <x:c r="E66" s="14"/>
      <x:c r="F66" s="17"/>
      <x:c r="G66" s="20"/>
      <x:c r="H66" s="18" t="str">
        <x:f>IF(A66="","",IF(G66="Approved",IF(ISNUMBER(F66),F66,"Enter hours"),0))</x:f>
      </x:c>
      <x:c r="I66" s="12"/>
      <x:c r="J66" s="12"/>
      <x:c r="K66" s="13" t="str">
        <x:f>IF(A66="","",IF(COUNTIFS($A$7:$A$106,A66)&gt;1,"Duplicate request ID",IF(COUNTIFS('Balances'!$A$7:$A$36,B66)&lt;&gt;1,"Check account key",IF(OR(NOT(ISNUMBER(D66)),NOT(ISNUMBER(E66)),E66&lt;D66),"Check dates",IF(OR(D66&lt;VLOOKUP(B66,'Balances'!$A$7:$F$36,4,FALSE),E66&gt;VLOOKUP(B66,'Balances'!$A$7:$F$36,5,FALSE)),"Outside account period",IF(OR(NOT(ISNUMBER(F66)),F66&lt;=0),"Enter positive hours",IF(AND(G66&lt;&gt;"Pending",G66&lt;&gt;"Approved",G66&lt;&gt;"Returned",G66&lt;&gt;"Rejected",G66&lt;&gt;"Canceled"),"Choose status",IF(AND(G66="Approved",I66=""),"Enter reviewer","Ready"))))))))</x:f>
      </x:c>
    </x:row>
    <x:row r="67" ht="24" customHeight="1">
      <x:c r="A67" s="12"/>
      <x:c r="B67" s="12"/>
      <x:c r="C67" s="13" t="str">
        <x:f>IF(A67="","",IF(COUNTIFS('Balances'!$A$7:$A$36,B67)=1,VLOOKUP(B67,'Balances'!$A$7:$F$36,2,FALSE),"Check account key"))</x:f>
      </x:c>
      <x:c r="D67" s="14"/>
      <x:c r="E67" s="14"/>
      <x:c r="F67" s="17"/>
      <x:c r="G67" s="20"/>
      <x:c r="H67" s="18" t="str">
        <x:f>IF(A67="","",IF(G67="Approved",IF(ISNUMBER(F67),F67,"Enter hours"),0))</x:f>
      </x:c>
      <x:c r="I67" s="12"/>
      <x:c r="J67" s="12"/>
      <x:c r="K67" s="13" t="str">
        <x:f>IF(A67="","",IF(COUNTIFS($A$7:$A$106,A67)&gt;1,"Duplicate request ID",IF(COUNTIFS('Balances'!$A$7:$A$36,B67)&lt;&gt;1,"Check account key",IF(OR(NOT(ISNUMBER(D67)),NOT(ISNUMBER(E67)),E67&lt;D67),"Check dates",IF(OR(D67&lt;VLOOKUP(B67,'Balances'!$A$7:$F$36,4,FALSE),E67&gt;VLOOKUP(B67,'Balances'!$A$7:$F$36,5,FALSE)),"Outside account period",IF(OR(NOT(ISNUMBER(F67)),F67&lt;=0),"Enter positive hours",IF(AND(G67&lt;&gt;"Pending",G67&lt;&gt;"Approved",G67&lt;&gt;"Returned",G67&lt;&gt;"Rejected",G67&lt;&gt;"Canceled"),"Choose status",IF(AND(G67="Approved",I67=""),"Enter reviewer","Ready"))))))))</x:f>
      </x:c>
    </x:row>
    <x:row r="68" ht="24" customHeight="1">
      <x:c r="A68" s="12"/>
      <x:c r="B68" s="12"/>
      <x:c r="C68" s="13" t="str">
        <x:f>IF(A68="","",IF(COUNTIFS('Balances'!$A$7:$A$36,B68)=1,VLOOKUP(B68,'Balances'!$A$7:$F$36,2,FALSE),"Check account key"))</x:f>
      </x:c>
      <x:c r="D68" s="14"/>
      <x:c r="E68" s="14"/>
      <x:c r="F68" s="17"/>
      <x:c r="G68" s="20"/>
      <x:c r="H68" s="18" t="str">
        <x:f>IF(A68="","",IF(G68="Approved",IF(ISNUMBER(F68),F68,"Enter hours"),0))</x:f>
      </x:c>
      <x:c r="I68" s="12"/>
      <x:c r="J68" s="12"/>
      <x:c r="K68" s="13" t="str">
        <x:f>IF(A68="","",IF(COUNTIFS($A$7:$A$106,A68)&gt;1,"Duplicate request ID",IF(COUNTIFS('Balances'!$A$7:$A$36,B68)&lt;&gt;1,"Check account key",IF(OR(NOT(ISNUMBER(D68)),NOT(ISNUMBER(E68)),E68&lt;D68),"Check dates",IF(OR(D68&lt;VLOOKUP(B68,'Balances'!$A$7:$F$36,4,FALSE),E68&gt;VLOOKUP(B68,'Balances'!$A$7:$F$36,5,FALSE)),"Outside account period",IF(OR(NOT(ISNUMBER(F68)),F68&lt;=0),"Enter positive hours",IF(AND(G68&lt;&gt;"Pending",G68&lt;&gt;"Approved",G68&lt;&gt;"Returned",G68&lt;&gt;"Rejected",G68&lt;&gt;"Canceled"),"Choose status",IF(AND(G68="Approved",I68=""),"Enter reviewer","Ready"))))))))</x:f>
      </x:c>
    </x:row>
    <x:row r="69" ht="24" customHeight="1">
      <x:c r="A69" s="12"/>
      <x:c r="B69" s="12"/>
      <x:c r="C69" s="13" t="str">
        <x:f>IF(A69="","",IF(COUNTIFS('Balances'!$A$7:$A$36,B69)=1,VLOOKUP(B69,'Balances'!$A$7:$F$36,2,FALSE),"Check account key"))</x:f>
      </x:c>
      <x:c r="D69" s="14"/>
      <x:c r="E69" s="14"/>
      <x:c r="F69" s="17"/>
      <x:c r="G69" s="20"/>
      <x:c r="H69" s="18" t="str">
        <x:f>IF(A69="","",IF(G69="Approved",IF(ISNUMBER(F69),F69,"Enter hours"),0))</x:f>
      </x:c>
      <x:c r="I69" s="12"/>
      <x:c r="J69" s="12"/>
      <x:c r="K69" s="13" t="str">
        <x:f>IF(A69="","",IF(COUNTIFS($A$7:$A$106,A69)&gt;1,"Duplicate request ID",IF(COUNTIFS('Balances'!$A$7:$A$36,B69)&lt;&gt;1,"Check account key",IF(OR(NOT(ISNUMBER(D69)),NOT(ISNUMBER(E69)),E69&lt;D69),"Check dates",IF(OR(D69&lt;VLOOKUP(B69,'Balances'!$A$7:$F$36,4,FALSE),E69&gt;VLOOKUP(B69,'Balances'!$A$7:$F$36,5,FALSE)),"Outside account period",IF(OR(NOT(ISNUMBER(F69)),F69&lt;=0),"Enter positive hours",IF(AND(G69&lt;&gt;"Pending",G69&lt;&gt;"Approved",G69&lt;&gt;"Returned",G69&lt;&gt;"Rejected",G69&lt;&gt;"Canceled"),"Choose status",IF(AND(G69="Approved",I69=""),"Enter reviewer","Ready"))))))))</x:f>
      </x:c>
    </x:row>
    <x:row r="70" ht="24" customHeight="1">
      <x:c r="A70" s="12"/>
      <x:c r="B70" s="12"/>
      <x:c r="C70" s="13" t="str">
        <x:f>IF(A70="","",IF(COUNTIFS('Balances'!$A$7:$A$36,B70)=1,VLOOKUP(B70,'Balances'!$A$7:$F$36,2,FALSE),"Check account key"))</x:f>
      </x:c>
      <x:c r="D70" s="14"/>
      <x:c r="E70" s="14"/>
      <x:c r="F70" s="17"/>
      <x:c r="G70" s="20"/>
      <x:c r="H70" s="18" t="str">
        <x:f>IF(A70="","",IF(G70="Approved",IF(ISNUMBER(F70),F70,"Enter hours"),0))</x:f>
      </x:c>
      <x:c r="I70" s="12"/>
      <x:c r="J70" s="12"/>
      <x:c r="K70" s="13" t="str">
        <x:f>IF(A70="","",IF(COUNTIFS($A$7:$A$106,A70)&gt;1,"Duplicate request ID",IF(COUNTIFS('Balances'!$A$7:$A$36,B70)&lt;&gt;1,"Check account key",IF(OR(NOT(ISNUMBER(D70)),NOT(ISNUMBER(E70)),E70&lt;D70),"Check dates",IF(OR(D70&lt;VLOOKUP(B70,'Balances'!$A$7:$F$36,4,FALSE),E70&gt;VLOOKUP(B70,'Balances'!$A$7:$F$36,5,FALSE)),"Outside account period",IF(OR(NOT(ISNUMBER(F70)),F70&lt;=0),"Enter positive hours",IF(AND(G70&lt;&gt;"Pending",G70&lt;&gt;"Approved",G70&lt;&gt;"Returned",G70&lt;&gt;"Rejected",G70&lt;&gt;"Canceled"),"Choose status",IF(AND(G70="Approved",I70=""),"Enter reviewer","Ready"))))))))</x:f>
      </x:c>
    </x:row>
    <x:row r="71" ht="24" customHeight="1">
      <x:c r="A71" s="12"/>
      <x:c r="B71" s="12"/>
      <x:c r="C71" s="13" t="str">
        <x:f>IF(A71="","",IF(COUNTIFS('Balances'!$A$7:$A$36,B71)=1,VLOOKUP(B71,'Balances'!$A$7:$F$36,2,FALSE),"Check account key"))</x:f>
      </x:c>
      <x:c r="D71" s="14"/>
      <x:c r="E71" s="14"/>
      <x:c r="F71" s="17"/>
      <x:c r="G71" s="20"/>
      <x:c r="H71" s="18" t="str">
        <x:f>IF(A71="","",IF(G71="Approved",IF(ISNUMBER(F71),F71,"Enter hours"),0))</x:f>
      </x:c>
      <x:c r="I71" s="12"/>
      <x:c r="J71" s="12"/>
      <x:c r="K71" s="13" t="str">
        <x:f>IF(A71="","",IF(COUNTIFS($A$7:$A$106,A71)&gt;1,"Duplicate request ID",IF(COUNTIFS('Balances'!$A$7:$A$36,B71)&lt;&gt;1,"Check account key",IF(OR(NOT(ISNUMBER(D71)),NOT(ISNUMBER(E71)),E71&lt;D71),"Check dates",IF(OR(D71&lt;VLOOKUP(B71,'Balances'!$A$7:$F$36,4,FALSE),E71&gt;VLOOKUP(B71,'Balances'!$A$7:$F$36,5,FALSE)),"Outside account period",IF(OR(NOT(ISNUMBER(F71)),F71&lt;=0),"Enter positive hours",IF(AND(G71&lt;&gt;"Pending",G71&lt;&gt;"Approved",G71&lt;&gt;"Returned",G71&lt;&gt;"Rejected",G71&lt;&gt;"Canceled"),"Choose status",IF(AND(G71="Approved",I71=""),"Enter reviewer","Ready"))))))))</x:f>
      </x:c>
    </x:row>
    <x:row r="72" ht="24" customHeight="1">
      <x:c r="A72" s="12"/>
      <x:c r="B72" s="12"/>
      <x:c r="C72" s="13" t="str">
        <x:f>IF(A72="","",IF(COUNTIFS('Balances'!$A$7:$A$36,B72)=1,VLOOKUP(B72,'Balances'!$A$7:$F$36,2,FALSE),"Check account key"))</x:f>
      </x:c>
      <x:c r="D72" s="14"/>
      <x:c r="E72" s="14"/>
      <x:c r="F72" s="17"/>
      <x:c r="G72" s="20"/>
      <x:c r="H72" s="18" t="str">
        <x:f>IF(A72="","",IF(G72="Approved",IF(ISNUMBER(F72),F72,"Enter hours"),0))</x:f>
      </x:c>
      <x:c r="I72" s="12"/>
      <x:c r="J72" s="12"/>
      <x:c r="K72" s="13" t="str">
        <x:f>IF(A72="","",IF(COUNTIFS($A$7:$A$106,A72)&gt;1,"Duplicate request ID",IF(COUNTIFS('Balances'!$A$7:$A$36,B72)&lt;&gt;1,"Check account key",IF(OR(NOT(ISNUMBER(D72)),NOT(ISNUMBER(E72)),E72&lt;D72),"Check dates",IF(OR(D72&lt;VLOOKUP(B72,'Balances'!$A$7:$F$36,4,FALSE),E72&gt;VLOOKUP(B72,'Balances'!$A$7:$F$36,5,FALSE)),"Outside account period",IF(OR(NOT(ISNUMBER(F72)),F72&lt;=0),"Enter positive hours",IF(AND(G72&lt;&gt;"Pending",G72&lt;&gt;"Approved",G72&lt;&gt;"Returned",G72&lt;&gt;"Rejected",G72&lt;&gt;"Canceled"),"Choose status",IF(AND(G72="Approved",I72=""),"Enter reviewer","Ready"))))))))</x:f>
      </x:c>
    </x:row>
    <x:row r="73" ht="24" customHeight="1">
      <x:c r="A73" s="12"/>
      <x:c r="B73" s="12"/>
      <x:c r="C73" s="13" t="str">
        <x:f>IF(A73="","",IF(COUNTIFS('Balances'!$A$7:$A$36,B73)=1,VLOOKUP(B73,'Balances'!$A$7:$F$36,2,FALSE),"Check account key"))</x:f>
      </x:c>
      <x:c r="D73" s="14"/>
      <x:c r="E73" s="14"/>
      <x:c r="F73" s="17"/>
      <x:c r="G73" s="20"/>
      <x:c r="H73" s="18" t="str">
        <x:f>IF(A73="","",IF(G73="Approved",IF(ISNUMBER(F73),F73,"Enter hours"),0))</x:f>
      </x:c>
      <x:c r="I73" s="12"/>
      <x:c r="J73" s="12"/>
      <x:c r="K73" s="13" t="str">
        <x:f>IF(A73="","",IF(COUNTIFS($A$7:$A$106,A73)&gt;1,"Duplicate request ID",IF(COUNTIFS('Balances'!$A$7:$A$36,B73)&lt;&gt;1,"Check account key",IF(OR(NOT(ISNUMBER(D73)),NOT(ISNUMBER(E73)),E73&lt;D73),"Check dates",IF(OR(D73&lt;VLOOKUP(B73,'Balances'!$A$7:$F$36,4,FALSE),E73&gt;VLOOKUP(B73,'Balances'!$A$7:$F$36,5,FALSE)),"Outside account period",IF(OR(NOT(ISNUMBER(F73)),F73&lt;=0),"Enter positive hours",IF(AND(G73&lt;&gt;"Pending",G73&lt;&gt;"Approved",G73&lt;&gt;"Returned",G73&lt;&gt;"Rejected",G73&lt;&gt;"Canceled"),"Choose status",IF(AND(G73="Approved",I73=""),"Enter reviewer","Ready"))))))))</x:f>
      </x:c>
    </x:row>
    <x:row r="74" ht="24" customHeight="1">
      <x:c r="A74" s="12"/>
      <x:c r="B74" s="12"/>
      <x:c r="C74" s="13" t="str">
        <x:f>IF(A74="","",IF(COUNTIFS('Balances'!$A$7:$A$36,B74)=1,VLOOKUP(B74,'Balances'!$A$7:$F$36,2,FALSE),"Check account key"))</x:f>
      </x:c>
      <x:c r="D74" s="14"/>
      <x:c r="E74" s="14"/>
      <x:c r="F74" s="17"/>
      <x:c r="G74" s="20"/>
      <x:c r="H74" s="18" t="str">
        <x:f>IF(A74="","",IF(G74="Approved",IF(ISNUMBER(F74),F74,"Enter hours"),0))</x:f>
      </x:c>
      <x:c r="I74" s="12"/>
      <x:c r="J74" s="12"/>
      <x:c r="K74" s="13" t="str">
        <x:f>IF(A74="","",IF(COUNTIFS($A$7:$A$106,A74)&gt;1,"Duplicate request ID",IF(COUNTIFS('Balances'!$A$7:$A$36,B74)&lt;&gt;1,"Check account key",IF(OR(NOT(ISNUMBER(D74)),NOT(ISNUMBER(E74)),E74&lt;D74),"Check dates",IF(OR(D74&lt;VLOOKUP(B74,'Balances'!$A$7:$F$36,4,FALSE),E74&gt;VLOOKUP(B74,'Balances'!$A$7:$F$36,5,FALSE)),"Outside account period",IF(OR(NOT(ISNUMBER(F74)),F74&lt;=0),"Enter positive hours",IF(AND(G74&lt;&gt;"Pending",G74&lt;&gt;"Approved",G74&lt;&gt;"Returned",G74&lt;&gt;"Rejected",G74&lt;&gt;"Canceled"),"Choose status",IF(AND(G74="Approved",I74=""),"Enter reviewer","Ready"))))))))</x:f>
      </x:c>
    </x:row>
    <x:row r="75" ht="24" customHeight="1">
      <x:c r="A75" s="12"/>
      <x:c r="B75" s="12"/>
      <x:c r="C75" s="13" t="str">
        <x:f>IF(A75="","",IF(COUNTIFS('Balances'!$A$7:$A$36,B75)=1,VLOOKUP(B75,'Balances'!$A$7:$F$36,2,FALSE),"Check account key"))</x:f>
      </x:c>
      <x:c r="D75" s="14"/>
      <x:c r="E75" s="14"/>
      <x:c r="F75" s="17"/>
      <x:c r="G75" s="20"/>
      <x:c r="H75" s="18" t="str">
        <x:f>IF(A75="","",IF(G75="Approved",IF(ISNUMBER(F75),F75,"Enter hours"),0))</x:f>
      </x:c>
      <x:c r="I75" s="12"/>
      <x:c r="J75" s="12"/>
      <x:c r="K75" s="13" t="str">
        <x:f>IF(A75="","",IF(COUNTIFS($A$7:$A$106,A75)&gt;1,"Duplicate request ID",IF(COUNTIFS('Balances'!$A$7:$A$36,B75)&lt;&gt;1,"Check account key",IF(OR(NOT(ISNUMBER(D75)),NOT(ISNUMBER(E75)),E75&lt;D75),"Check dates",IF(OR(D75&lt;VLOOKUP(B75,'Balances'!$A$7:$F$36,4,FALSE),E75&gt;VLOOKUP(B75,'Balances'!$A$7:$F$36,5,FALSE)),"Outside account period",IF(OR(NOT(ISNUMBER(F75)),F75&lt;=0),"Enter positive hours",IF(AND(G75&lt;&gt;"Pending",G75&lt;&gt;"Approved",G75&lt;&gt;"Returned",G75&lt;&gt;"Rejected",G75&lt;&gt;"Canceled"),"Choose status",IF(AND(G75="Approved",I75=""),"Enter reviewer","Ready"))))))))</x:f>
      </x:c>
    </x:row>
    <x:row r="76" ht="24" customHeight="1">
      <x:c r="A76" s="12"/>
      <x:c r="B76" s="12"/>
      <x:c r="C76" s="13" t="str">
        <x:f>IF(A76="","",IF(COUNTIFS('Balances'!$A$7:$A$36,B76)=1,VLOOKUP(B76,'Balances'!$A$7:$F$36,2,FALSE),"Check account key"))</x:f>
      </x:c>
      <x:c r="D76" s="14"/>
      <x:c r="E76" s="14"/>
      <x:c r="F76" s="17"/>
      <x:c r="G76" s="20"/>
      <x:c r="H76" s="18" t="str">
        <x:f>IF(A76="","",IF(G76="Approved",IF(ISNUMBER(F76),F76,"Enter hours"),0))</x:f>
      </x:c>
      <x:c r="I76" s="12"/>
      <x:c r="J76" s="12"/>
      <x:c r="K76" s="13" t="str">
        <x:f>IF(A76="","",IF(COUNTIFS($A$7:$A$106,A76)&gt;1,"Duplicate request ID",IF(COUNTIFS('Balances'!$A$7:$A$36,B76)&lt;&gt;1,"Check account key",IF(OR(NOT(ISNUMBER(D76)),NOT(ISNUMBER(E76)),E76&lt;D76),"Check dates",IF(OR(D76&lt;VLOOKUP(B76,'Balances'!$A$7:$F$36,4,FALSE),E76&gt;VLOOKUP(B76,'Balances'!$A$7:$F$36,5,FALSE)),"Outside account period",IF(OR(NOT(ISNUMBER(F76)),F76&lt;=0),"Enter positive hours",IF(AND(G76&lt;&gt;"Pending",G76&lt;&gt;"Approved",G76&lt;&gt;"Returned",G76&lt;&gt;"Rejected",G76&lt;&gt;"Canceled"),"Choose status",IF(AND(G76="Approved",I76=""),"Enter reviewer","Ready"))))))))</x:f>
      </x:c>
    </x:row>
    <x:row r="77" ht="24" customHeight="1">
      <x:c r="A77" s="12"/>
      <x:c r="B77" s="12"/>
      <x:c r="C77" s="13" t="str">
        <x:f>IF(A77="","",IF(COUNTIFS('Balances'!$A$7:$A$36,B77)=1,VLOOKUP(B77,'Balances'!$A$7:$F$36,2,FALSE),"Check account key"))</x:f>
      </x:c>
      <x:c r="D77" s="14"/>
      <x:c r="E77" s="14"/>
      <x:c r="F77" s="17"/>
      <x:c r="G77" s="20"/>
      <x:c r="H77" s="18" t="str">
        <x:f>IF(A77="","",IF(G77="Approved",IF(ISNUMBER(F77),F77,"Enter hours"),0))</x:f>
      </x:c>
      <x:c r="I77" s="12"/>
      <x:c r="J77" s="12"/>
      <x:c r="K77" s="13" t="str">
        <x:f>IF(A77="","",IF(COUNTIFS($A$7:$A$106,A77)&gt;1,"Duplicate request ID",IF(COUNTIFS('Balances'!$A$7:$A$36,B77)&lt;&gt;1,"Check account key",IF(OR(NOT(ISNUMBER(D77)),NOT(ISNUMBER(E77)),E77&lt;D77),"Check dates",IF(OR(D77&lt;VLOOKUP(B77,'Balances'!$A$7:$F$36,4,FALSE),E77&gt;VLOOKUP(B77,'Balances'!$A$7:$F$36,5,FALSE)),"Outside account period",IF(OR(NOT(ISNUMBER(F77)),F77&lt;=0),"Enter positive hours",IF(AND(G77&lt;&gt;"Pending",G77&lt;&gt;"Approved",G77&lt;&gt;"Returned",G77&lt;&gt;"Rejected",G77&lt;&gt;"Canceled"),"Choose status",IF(AND(G77="Approved",I77=""),"Enter reviewer","Ready"))))))))</x:f>
      </x:c>
    </x:row>
    <x:row r="78" ht="24" customHeight="1">
      <x:c r="A78" s="12"/>
      <x:c r="B78" s="12"/>
      <x:c r="C78" s="13" t="str">
        <x:f>IF(A78="","",IF(COUNTIFS('Balances'!$A$7:$A$36,B78)=1,VLOOKUP(B78,'Balances'!$A$7:$F$36,2,FALSE),"Check account key"))</x:f>
      </x:c>
      <x:c r="D78" s="14"/>
      <x:c r="E78" s="14"/>
      <x:c r="F78" s="17"/>
      <x:c r="G78" s="20"/>
      <x:c r="H78" s="18" t="str">
        <x:f>IF(A78="","",IF(G78="Approved",IF(ISNUMBER(F78),F78,"Enter hours"),0))</x:f>
      </x:c>
      <x:c r="I78" s="12"/>
      <x:c r="J78" s="12"/>
      <x:c r="K78" s="13" t="str">
        <x:f>IF(A78="","",IF(COUNTIFS($A$7:$A$106,A78)&gt;1,"Duplicate request ID",IF(COUNTIFS('Balances'!$A$7:$A$36,B78)&lt;&gt;1,"Check account key",IF(OR(NOT(ISNUMBER(D78)),NOT(ISNUMBER(E78)),E78&lt;D78),"Check dates",IF(OR(D78&lt;VLOOKUP(B78,'Balances'!$A$7:$F$36,4,FALSE),E78&gt;VLOOKUP(B78,'Balances'!$A$7:$F$36,5,FALSE)),"Outside account period",IF(OR(NOT(ISNUMBER(F78)),F78&lt;=0),"Enter positive hours",IF(AND(G78&lt;&gt;"Pending",G78&lt;&gt;"Approved",G78&lt;&gt;"Returned",G78&lt;&gt;"Rejected",G78&lt;&gt;"Canceled"),"Choose status",IF(AND(G78="Approved",I78=""),"Enter reviewer","Ready"))))))))</x:f>
      </x:c>
    </x:row>
    <x:row r="79" ht="24" customHeight="1">
      <x:c r="A79" s="12"/>
      <x:c r="B79" s="12"/>
      <x:c r="C79" s="13" t="str">
        <x:f>IF(A79="","",IF(COUNTIFS('Balances'!$A$7:$A$36,B79)=1,VLOOKUP(B79,'Balances'!$A$7:$F$36,2,FALSE),"Check account key"))</x:f>
      </x:c>
      <x:c r="D79" s="14"/>
      <x:c r="E79" s="14"/>
      <x:c r="F79" s="17"/>
      <x:c r="G79" s="20"/>
      <x:c r="H79" s="18" t="str">
        <x:f>IF(A79="","",IF(G79="Approved",IF(ISNUMBER(F79),F79,"Enter hours"),0))</x:f>
      </x:c>
      <x:c r="I79" s="12"/>
      <x:c r="J79" s="12"/>
      <x:c r="K79" s="13" t="str">
        <x:f>IF(A79="","",IF(COUNTIFS($A$7:$A$106,A79)&gt;1,"Duplicate request ID",IF(COUNTIFS('Balances'!$A$7:$A$36,B79)&lt;&gt;1,"Check account key",IF(OR(NOT(ISNUMBER(D79)),NOT(ISNUMBER(E79)),E79&lt;D79),"Check dates",IF(OR(D79&lt;VLOOKUP(B79,'Balances'!$A$7:$F$36,4,FALSE),E79&gt;VLOOKUP(B79,'Balances'!$A$7:$F$36,5,FALSE)),"Outside account period",IF(OR(NOT(ISNUMBER(F79)),F79&lt;=0),"Enter positive hours",IF(AND(G79&lt;&gt;"Pending",G79&lt;&gt;"Approved",G79&lt;&gt;"Returned",G79&lt;&gt;"Rejected",G79&lt;&gt;"Canceled"),"Choose status",IF(AND(G79="Approved",I79=""),"Enter reviewer","Ready"))))))))</x:f>
      </x:c>
    </x:row>
    <x:row r="80" ht="24" customHeight="1">
      <x:c r="A80" s="12"/>
      <x:c r="B80" s="12"/>
      <x:c r="C80" s="13" t="str">
        <x:f>IF(A80="","",IF(COUNTIFS('Balances'!$A$7:$A$36,B80)=1,VLOOKUP(B80,'Balances'!$A$7:$F$36,2,FALSE),"Check account key"))</x:f>
      </x:c>
      <x:c r="D80" s="14"/>
      <x:c r="E80" s="14"/>
      <x:c r="F80" s="17"/>
      <x:c r="G80" s="20"/>
      <x:c r="H80" s="18" t="str">
        <x:f>IF(A80="","",IF(G80="Approved",IF(ISNUMBER(F80),F80,"Enter hours"),0))</x:f>
      </x:c>
      <x:c r="I80" s="12"/>
      <x:c r="J80" s="12"/>
      <x:c r="K80" s="13" t="str">
        <x:f>IF(A80="","",IF(COUNTIFS($A$7:$A$106,A80)&gt;1,"Duplicate request ID",IF(COUNTIFS('Balances'!$A$7:$A$36,B80)&lt;&gt;1,"Check account key",IF(OR(NOT(ISNUMBER(D80)),NOT(ISNUMBER(E80)),E80&lt;D80),"Check dates",IF(OR(D80&lt;VLOOKUP(B80,'Balances'!$A$7:$F$36,4,FALSE),E80&gt;VLOOKUP(B80,'Balances'!$A$7:$F$36,5,FALSE)),"Outside account period",IF(OR(NOT(ISNUMBER(F80)),F80&lt;=0),"Enter positive hours",IF(AND(G80&lt;&gt;"Pending",G80&lt;&gt;"Approved",G80&lt;&gt;"Returned",G80&lt;&gt;"Rejected",G80&lt;&gt;"Canceled"),"Choose status",IF(AND(G80="Approved",I80=""),"Enter reviewer","Ready"))))))))</x:f>
      </x:c>
    </x:row>
    <x:row r="81" ht="24" customHeight="1">
      <x:c r="A81" s="12"/>
      <x:c r="B81" s="12"/>
      <x:c r="C81" s="13" t="str">
        <x:f>IF(A81="","",IF(COUNTIFS('Balances'!$A$7:$A$36,B81)=1,VLOOKUP(B81,'Balances'!$A$7:$F$36,2,FALSE),"Check account key"))</x:f>
      </x:c>
      <x:c r="D81" s="14"/>
      <x:c r="E81" s="14"/>
      <x:c r="F81" s="17"/>
      <x:c r="G81" s="20"/>
      <x:c r="H81" s="18" t="str">
        <x:f>IF(A81="","",IF(G81="Approved",IF(ISNUMBER(F81),F81,"Enter hours"),0))</x:f>
      </x:c>
      <x:c r="I81" s="12"/>
      <x:c r="J81" s="12"/>
      <x:c r="K81" s="13" t="str">
        <x:f>IF(A81="","",IF(COUNTIFS($A$7:$A$106,A81)&gt;1,"Duplicate request ID",IF(COUNTIFS('Balances'!$A$7:$A$36,B81)&lt;&gt;1,"Check account key",IF(OR(NOT(ISNUMBER(D81)),NOT(ISNUMBER(E81)),E81&lt;D81),"Check dates",IF(OR(D81&lt;VLOOKUP(B81,'Balances'!$A$7:$F$36,4,FALSE),E81&gt;VLOOKUP(B81,'Balances'!$A$7:$F$36,5,FALSE)),"Outside account period",IF(OR(NOT(ISNUMBER(F81)),F81&lt;=0),"Enter positive hours",IF(AND(G81&lt;&gt;"Pending",G81&lt;&gt;"Approved",G81&lt;&gt;"Returned",G81&lt;&gt;"Rejected",G81&lt;&gt;"Canceled"),"Choose status",IF(AND(G81="Approved",I81=""),"Enter reviewer","Ready"))))))))</x:f>
      </x:c>
    </x:row>
    <x:row r="82" ht="24" customHeight="1">
      <x:c r="A82" s="12"/>
      <x:c r="B82" s="12"/>
      <x:c r="C82" s="13" t="str">
        <x:f>IF(A82="","",IF(COUNTIFS('Balances'!$A$7:$A$36,B82)=1,VLOOKUP(B82,'Balances'!$A$7:$F$36,2,FALSE),"Check account key"))</x:f>
      </x:c>
      <x:c r="D82" s="14"/>
      <x:c r="E82" s="14"/>
      <x:c r="F82" s="17"/>
      <x:c r="G82" s="20"/>
      <x:c r="H82" s="18" t="str">
        <x:f>IF(A82="","",IF(G82="Approved",IF(ISNUMBER(F82),F82,"Enter hours"),0))</x:f>
      </x:c>
      <x:c r="I82" s="12"/>
      <x:c r="J82" s="12"/>
      <x:c r="K82" s="13" t="str">
        <x:f>IF(A82="","",IF(COUNTIFS($A$7:$A$106,A82)&gt;1,"Duplicate request ID",IF(COUNTIFS('Balances'!$A$7:$A$36,B82)&lt;&gt;1,"Check account key",IF(OR(NOT(ISNUMBER(D82)),NOT(ISNUMBER(E82)),E82&lt;D82),"Check dates",IF(OR(D82&lt;VLOOKUP(B82,'Balances'!$A$7:$F$36,4,FALSE),E82&gt;VLOOKUP(B82,'Balances'!$A$7:$F$36,5,FALSE)),"Outside account period",IF(OR(NOT(ISNUMBER(F82)),F82&lt;=0),"Enter positive hours",IF(AND(G82&lt;&gt;"Pending",G82&lt;&gt;"Approved",G82&lt;&gt;"Returned",G82&lt;&gt;"Rejected",G82&lt;&gt;"Canceled"),"Choose status",IF(AND(G82="Approved",I82=""),"Enter reviewer","Ready"))))))))</x:f>
      </x:c>
    </x:row>
    <x:row r="83" ht="24" customHeight="1">
      <x:c r="A83" s="12"/>
      <x:c r="B83" s="12"/>
      <x:c r="C83" s="13" t="str">
        <x:f>IF(A83="","",IF(COUNTIFS('Balances'!$A$7:$A$36,B83)=1,VLOOKUP(B83,'Balances'!$A$7:$F$36,2,FALSE),"Check account key"))</x:f>
      </x:c>
      <x:c r="D83" s="14"/>
      <x:c r="E83" s="14"/>
      <x:c r="F83" s="17"/>
      <x:c r="G83" s="20"/>
      <x:c r="H83" s="18" t="str">
        <x:f>IF(A83="","",IF(G83="Approved",IF(ISNUMBER(F83),F83,"Enter hours"),0))</x:f>
      </x:c>
      <x:c r="I83" s="12"/>
      <x:c r="J83" s="12"/>
      <x:c r="K83" s="13" t="str">
        <x:f>IF(A83="","",IF(COUNTIFS($A$7:$A$106,A83)&gt;1,"Duplicate request ID",IF(COUNTIFS('Balances'!$A$7:$A$36,B83)&lt;&gt;1,"Check account key",IF(OR(NOT(ISNUMBER(D83)),NOT(ISNUMBER(E83)),E83&lt;D83),"Check dates",IF(OR(D83&lt;VLOOKUP(B83,'Balances'!$A$7:$F$36,4,FALSE),E83&gt;VLOOKUP(B83,'Balances'!$A$7:$F$36,5,FALSE)),"Outside account period",IF(OR(NOT(ISNUMBER(F83)),F83&lt;=0),"Enter positive hours",IF(AND(G83&lt;&gt;"Pending",G83&lt;&gt;"Approved",G83&lt;&gt;"Returned",G83&lt;&gt;"Rejected",G83&lt;&gt;"Canceled"),"Choose status",IF(AND(G83="Approved",I83=""),"Enter reviewer","Ready"))))))))</x:f>
      </x:c>
    </x:row>
    <x:row r="84" ht="24" customHeight="1">
      <x:c r="A84" s="12"/>
      <x:c r="B84" s="12"/>
      <x:c r="C84" s="13" t="str">
        <x:f>IF(A84="","",IF(COUNTIFS('Balances'!$A$7:$A$36,B84)=1,VLOOKUP(B84,'Balances'!$A$7:$F$36,2,FALSE),"Check account key"))</x:f>
      </x:c>
      <x:c r="D84" s="14"/>
      <x:c r="E84" s="14"/>
      <x:c r="F84" s="17"/>
      <x:c r="G84" s="20"/>
      <x:c r="H84" s="18" t="str">
        <x:f>IF(A84="","",IF(G84="Approved",IF(ISNUMBER(F84),F84,"Enter hours"),0))</x:f>
      </x:c>
      <x:c r="I84" s="12"/>
      <x:c r="J84" s="12"/>
      <x:c r="K84" s="13" t="str">
        <x:f>IF(A84="","",IF(COUNTIFS($A$7:$A$106,A84)&gt;1,"Duplicate request ID",IF(COUNTIFS('Balances'!$A$7:$A$36,B84)&lt;&gt;1,"Check account key",IF(OR(NOT(ISNUMBER(D84)),NOT(ISNUMBER(E84)),E84&lt;D84),"Check dates",IF(OR(D84&lt;VLOOKUP(B84,'Balances'!$A$7:$F$36,4,FALSE),E84&gt;VLOOKUP(B84,'Balances'!$A$7:$F$36,5,FALSE)),"Outside account period",IF(OR(NOT(ISNUMBER(F84)),F84&lt;=0),"Enter positive hours",IF(AND(G84&lt;&gt;"Pending",G84&lt;&gt;"Approved",G84&lt;&gt;"Returned",G84&lt;&gt;"Rejected",G84&lt;&gt;"Canceled"),"Choose status",IF(AND(G84="Approved",I84=""),"Enter reviewer","Ready"))))))))</x:f>
      </x:c>
    </x:row>
    <x:row r="85" ht="24" customHeight="1">
      <x:c r="A85" s="12"/>
      <x:c r="B85" s="12"/>
      <x:c r="C85" s="13" t="str">
        <x:f>IF(A85="","",IF(COUNTIFS('Balances'!$A$7:$A$36,B85)=1,VLOOKUP(B85,'Balances'!$A$7:$F$36,2,FALSE),"Check account key"))</x:f>
      </x:c>
      <x:c r="D85" s="14"/>
      <x:c r="E85" s="14"/>
      <x:c r="F85" s="17"/>
      <x:c r="G85" s="20"/>
      <x:c r="H85" s="18" t="str">
        <x:f>IF(A85="","",IF(G85="Approved",IF(ISNUMBER(F85),F85,"Enter hours"),0))</x:f>
      </x:c>
      <x:c r="I85" s="12"/>
      <x:c r="J85" s="12"/>
      <x:c r="K85" s="13" t="str">
        <x:f>IF(A85="","",IF(COUNTIFS($A$7:$A$106,A85)&gt;1,"Duplicate request ID",IF(COUNTIFS('Balances'!$A$7:$A$36,B85)&lt;&gt;1,"Check account key",IF(OR(NOT(ISNUMBER(D85)),NOT(ISNUMBER(E85)),E85&lt;D85),"Check dates",IF(OR(D85&lt;VLOOKUP(B85,'Balances'!$A$7:$F$36,4,FALSE),E85&gt;VLOOKUP(B85,'Balances'!$A$7:$F$36,5,FALSE)),"Outside account period",IF(OR(NOT(ISNUMBER(F85)),F85&lt;=0),"Enter positive hours",IF(AND(G85&lt;&gt;"Pending",G85&lt;&gt;"Approved",G85&lt;&gt;"Returned",G85&lt;&gt;"Rejected",G85&lt;&gt;"Canceled"),"Choose status",IF(AND(G85="Approved",I85=""),"Enter reviewer","Ready"))))))))</x:f>
      </x:c>
    </x:row>
    <x:row r="86" ht="24" customHeight="1">
      <x:c r="A86" s="12"/>
      <x:c r="B86" s="12"/>
      <x:c r="C86" s="13" t="str">
        <x:f>IF(A86="","",IF(COUNTIFS('Balances'!$A$7:$A$36,B86)=1,VLOOKUP(B86,'Balances'!$A$7:$F$36,2,FALSE),"Check account key"))</x:f>
      </x:c>
      <x:c r="D86" s="14"/>
      <x:c r="E86" s="14"/>
      <x:c r="F86" s="17"/>
      <x:c r="G86" s="20"/>
      <x:c r="H86" s="18" t="str">
        <x:f>IF(A86="","",IF(G86="Approved",IF(ISNUMBER(F86),F86,"Enter hours"),0))</x:f>
      </x:c>
      <x:c r="I86" s="12"/>
      <x:c r="J86" s="12"/>
      <x:c r="K86" s="13" t="str">
        <x:f>IF(A86="","",IF(COUNTIFS($A$7:$A$106,A86)&gt;1,"Duplicate request ID",IF(COUNTIFS('Balances'!$A$7:$A$36,B86)&lt;&gt;1,"Check account key",IF(OR(NOT(ISNUMBER(D86)),NOT(ISNUMBER(E86)),E86&lt;D86),"Check dates",IF(OR(D86&lt;VLOOKUP(B86,'Balances'!$A$7:$F$36,4,FALSE),E86&gt;VLOOKUP(B86,'Balances'!$A$7:$F$36,5,FALSE)),"Outside account period",IF(OR(NOT(ISNUMBER(F86)),F86&lt;=0),"Enter positive hours",IF(AND(G86&lt;&gt;"Pending",G86&lt;&gt;"Approved",G86&lt;&gt;"Returned",G86&lt;&gt;"Rejected",G86&lt;&gt;"Canceled"),"Choose status",IF(AND(G86="Approved",I86=""),"Enter reviewer","Ready"))))))))</x:f>
      </x:c>
    </x:row>
    <x:row r="87" ht="24" customHeight="1">
      <x:c r="A87" s="12"/>
      <x:c r="B87" s="12"/>
      <x:c r="C87" s="13" t="str">
        <x:f>IF(A87="","",IF(COUNTIFS('Balances'!$A$7:$A$36,B87)=1,VLOOKUP(B87,'Balances'!$A$7:$F$36,2,FALSE),"Check account key"))</x:f>
      </x:c>
      <x:c r="D87" s="14"/>
      <x:c r="E87" s="14"/>
      <x:c r="F87" s="17"/>
      <x:c r="G87" s="20"/>
      <x:c r="H87" s="18" t="str">
        <x:f>IF(A87="","",IF(G87="Approved",IF(ISNUMBER(F87),F87,"Enter hours"),0))</x:f>
      </x:c>
      <x:c r="I87" s="12"/>
      <x:c r="J87" s="12"/>
      <x:c r="K87" s="13" t="str">
        <x:f>IF(A87="","",IF(COUNTIFS($A$7:$A$106,A87)&gt;1,"Duplicate request ID",IF(COUNTIFS('Balances'!$A$7:$A$36,B87)&lt;&gt;1,"Check account key",IF(OR(NOT(ISNUMBER(D87)),NOT(ISNUMBER(E87)),E87&lt;D87),"Check dates",IF(OR(D87&lt;VLOOKUP(B87,'Balances'!$A$7:$F$36,4,FALSE),E87&gt;VLOOKUP(B87,'Balances'!$A$7:$F$36,5,FALSE)),"Outside account period",IF(OR(NOT(ISNUMBER(F87)),F87&lt;=0),"Enter positive hours",IF(AND(G87&lt;&gt;"Pending",G87&lt;&gt;"Approved",G87&lt;&gt;"Returned",G87&lt;&gt;"Rejected",G87&lt;&gt;"Canceled"),"Choose status",IF(AND(G87="Approved",I87=""),"Enter reviewer","Ready"))))))))</x:f>
      </x:c>
    </x:row>
    <x:row r="88" ht="24" customHeight="1">
      <x:c r="A88" s="12"/>
      <x:c r="B88" s="12"/>
      <x:c r="C88" s="13" t="str">
        <x:f>IF(A88="","",IF(COUNTIFS('Balances'!$A$7:$A$36,B88)=1,VLOOKUP(B88,'Balances'!$A$7:$F$36,2,FALSE),"Check account key"))</x:f>
      </x:c>
      <x:c r="D88" s="14"/>
      <x:c r="E88" s="14"/>
      <x:c r="F88" s="17"/>
      <x:c r="G88" s="20"/>
      <x:c r="H88" s="18" t="str">
        <x:f>IF(A88="","",IF(G88="Approved",IF(ISNUMBER(F88),F88,"Enter hours"),0))</x:f>
      </x:c>
      <x:c r="I88" s="12"/>
      <x:c r="J88" s="12"/>
      <x:c r="K88" s="13" t="str">
        <x:f>IF(A88="","",IF(COUNTIFS($A$7:$A$106,A88)&gt;1,"Duplicate request ID",IF(COUNTIFS('Balances'!$A$7:$A$36,B88)&lt;&gt;1,"Check account key",IF(OR(NOT(ISNUMBER(D88)),NOT(ISNUMBER(E88)),E88&lt;D88),"Check dates",IF(OR(D88&lt;VLOOKUP(B88,'Balances'!$A$7:$F$36,4,FALSE),E88&gt;VLOOKUP(B88,'Balances'!$A$7:$F$36,5,FALSE)),"Outside account period",IF(OR(NOT(ISNUMBER(F88)),F88&lt;=0),"Enter positive hours",IF(AND(G88&lt;&gt;"Pending",G88&lt;&gt;"Approved",G88&lt;&gt;"Returned",G88&lt;&gt;"Rejected",G88&lt;&gt;"Canceled"),"Choose status",IF(AND(G88="Approved",I88=""),"Enter reviewer","Ready"))))))))</x:f>
      </x:c>
    </x:row>
    <x:row r="89" ht="24" customHeight="1">
      <x:c r="A89" s="12"/>
      <x:c r="B89" s="12"/>
      <x:c r="C89" s="13" t="str">
        <x:f>IF(A89="","",IF(COUNTIFS('Balances'!$A$7:$A$36,B89)=1,VLOOKUP(B89,'Balances'!$A$7:$F$36,2,FALSE),"Check account key"))</x:f>
      </x:c>
      <x:c r="D89" s="14"/>
      <x:c r="E89" s="14"/>
      <x:c r="F89" s="17"/>
      <x:c r="G89" s="20"/>
      <x:c r="H89" s="18" t="str">
        <x:f>IF(A89="","",IF(G89="Approved",IF(ISNUMBER(F89),F89,"Enter hours"),0))</x:f>
      </x:c>
      <x:c r="I89" s="12"/>
      <x:c r="J89" s="12"/>
      <x:c r="K89" s="13" t="str">
        <x:f>IF(A89="","",IF(COUNTIFS($A$7:$A$106,A89)&gt;1,"Duplicate request ID",IF(COUNTIFS('Balances'!$A$7:$A$36,B89)&lt;&gt;1,"Check account key",IF(OR(NOT(ISNUMBER(D89)),NOT(ISNUMBER(E89)),E89&lt;D89),"Check dates",IF(OR(D89&lt;VLOOKUP(B89,'Balances'!$A$7:$F$36,4,FALSE),E89&gt;VLOOKUP(B89,'Balances'!$A$7:$F$36,5,FALSE)),"Outside account period",IF(OR(NOT(ISNUMBER(F89)),F89&lt;=0),"Enter positive hours",IF(AND(G89&lt;&gt;"Pending",G89&lt;&gt;"Approved",G89&lt;&gt;"Returned",G89&lt;&gt;"Rejected",G89&lt;&gt;"Canceled"),"Choose status",IF(AND(G89="Approved",I89=""),"Enter reviewer","Ready"))))))))</x:f>
      </x:c>
    </x:row>
    <x:row r="90" ht="24" customHeight="1">
      <x:c r="A90" s="12"/>
      <x:c r="B90" s="12"/>
      <x:c r="C90" s="13" t="str">
        <x:f>IF(A90="","",IF(COUNTIFS('Balances'!$A$7:$A$36,B90)=1,VLOOKUP(B90,'Balances'!$A$7:$F$36,2,FALSE),"Check account key"))</x:f>
      </x:c>
      <x:c r="D90" s="14"/>
      <x:c r="E90" s="14"/>
      <x:c r="F90" s="17"/>
      <x:c r="G90" s="20"/>
      <x:c r="H90" s="18" t="str">
        <x:f>IF(A90="","",IF(G90="Approved",IF(ISNUMBER(F90),F90,"Enter hours"),0))</x:f>
      </x:c>
      <x:c r="I90" s="12"/>
      <x:c r="J90" s="12"/>
      <x:c r="K90" s="13" t="str">
        <x:f>IF(A90="","",IF(COUNTIFS($A$7:$A$106,A90)&gt;1,"Duplicate request ID",IF(COUNTIFS('Balances'!$A$7:$A$36,B90)&lt;&gt;1,"Check account key",IF(OR(NOT(ISNUMBER(D90)),NOT(ISNUMBER(E90)),E90&lt;D90),"Check dates",IF(OR(D90&lt;VLOOKUP(B90,'Balances'!$A$7:$F$36,4,FALSE),E90&gt;VLOOKUP(B90,'Balances'!$A$7:$F$36,5,FALSE)),"Outside account period",IF(OR(NOT(ISNUMBER(F90)),F90&lt;=0),"Enter positive hours",IF(AND(G90&lt;&gt;"Pending",G90&lt;&gt;"Approved",G90&lt;&gt;"Returned",G90&lt;&gt;"Rejected",G90&lt;&gt;"Canceled"),"Choose status",IF(AND(G90="Approved",I90=""),"Enter reviewer","Ready"))))))))</x:f>
      </x:c>
    </x:row>
    <x:row r="91" ht="24" customHeight="1">
      <x:c r="A91" s="12"/>
      <x:c r="B91" s="12"/>
      <x:c r="C91" s="13" t="str">
        <x:f>IF(A91="","",IF(COUNTIFS('Balances'!$A$7:$A$36,B91)=1,VLOOKUP(B91,'Balances'!$A$7:$F$36,2,FALSE),"Check account key"))</x:f>
      </x:c>
      <x:c r="D91" s="14"/>
      <x:c r="E91" s="14"/>
      <x:c r="F91" s="17"/>
      <x:c r="G91" s="20"/>
      <x:c r="H91" s="18" t="str">
        <x:f>IF(A91="","",IF(G91="Approved",IF(ISNUMBER(F91),F91,"Enter hours"),0))</x:f>
      </x:c>
      <x:c r="I91" s="12"/>
      <x:c r="J91" s="12"/>
      <x:c r="K91" s="13" t="str">
        <x:f>IF(A91="","",IF(COUNTIFS($A$7:$A$106,A91)&gt;1,"Duplicate request ID",IF(COUNTIFS('Balances'!$A$7:$A$36,B91)&lt;&gt;1,"Check account key",IF(OR(NOT(ISNUMBER(D91)),NOT(ISNUMBER(E91)),E91&lt;D91),"Check dates",IF(OR(D91&lt;VLOOKUP(B91,'Balances'!$A$7:$F$36,4,FALSE),E91&gt;VLOOKUP(B91,'Balances'!$A$7:$F$36,5,FALSE)),"Outside account period",IF(OR(NOT(ISNUMBER(F91)),F91&lt;=0),"Enter positive hours",IF(AND(G91&lt;&gt;"Pending",G91&lt;&gt;"Approved",G91&lt;&gt;"Returned",G91&lt;&gt;"Rejected",G91&lt;&gt;"Canceled"),"Choose status",IF(AND(G91="Approved",I91=""),"Enter reviewer","Ready"))))))))</x:f>
      </x:c>
    </x:row>
    <x:row r="92" ht="24" customHeight="1">
      <x:c r="A92" s="12"/>
      <x:c r="B92" s="12"/>
      <x:c r="C92" s="13" t="str">
        <x:f>IF(A92="","",IF(COUNTIFS('Balances'!$A$7:$A$36,B92)=1,VLOOKUP(B92,'Balances'!$A$7:$F$36,2,FALSE),"Check account key"))</x:f>
      </x:c>
      <x:c r="D92" s="14"/>
      <x:c r="E92" s="14"/>
      <x:c r="F92" s="17"/>
      <x:c r="G92" s="20"/>
      <x:c r="H92" s="18" t="str">
        <x:f>IF(A92="","",IF(G92="Approved",IF(ISNUMBER(F92),F92,"Enter hours"),0))</x:f>
      </x:c>
      <x:c r="I92" s="12"/>
      <x:c r="J92" s="12"/>
      <x:c r="K92" s="13" t="str">
        <x:f>IF(A92="","",IF(COUNTIFS($A$7:$A$106,A92)&gt;1,"Duplicate request ID",IF(COUNTIFS('Balances'!$A$7:$A$36,B92)&lt;&gt;1,"Check account key",IF(OR(NOT(ISNUMBER(D92)),NOT(ISNUMBER(E92)),E92&lt;D92),"Check dates",IF(OR(D92&lt;VLOOKUP(B92,'Balances'!$A$7:$F$36,4,FALSE),E92&gt;VLOOKUP(B92,'Balances'!$A$7:$F$36,5,FALSE)),"Outside account period",IF(OR(NOT(ISNUMBER(F92)),F92&lt;=0),"Enter positive hours",IF(AND(G92&lt;&gt;"Pending",G92&lt;&gt;"Approved",G92&lt;&gt;"Returned",G92&lt;&gt;"Rejected",G92&lt;&gt;"Canceled"),"Choose status",IF(AND(G92="Approved",I92=""),"Enter reviewer","Ready"))))))))</x:f>
      </x:c>
    </x:row>
    <x:row r="93" ht="24" customHeight="1">
      <x:c r="A93" s="12"/>
      <x:c r="B93" s="12"/>
      <x:c r="C93" s="13" t="str">
        <x:f>IF(A93="","",IF(COUNTIFS('Balances'!$A$7:$A$36,B93)=1,VLOOKUP(B93,'Balances'!$A$7:$F$36,2,FALSE),"Check account key"))</x:f>
      </x:c>
      <x:c r="D93" s="14"/>
      <x:c r="E93" s="14"/>
      <x:c r="F93" s="17"/>
      <x:c r="G93" s="20"/>
      <x:c r="H93" s="18" t="str">
        <x:f>IF(A93="","",IF(G93="Approved",IF(ISNUMBER(F93),F93,"Enter hours"),0))</x:f>
      </x:c>
      <x:c r="I93" s="12"/>
      <x:c r="J93" s="12"/>
      <x:c r="K93" s="13" t="str">
        <x:f>IF(A93="","",IF(COUNTIFS($A$7:$A$106,A93)&gt;1,"Duplicate request ID",IF(COUNTIFS('Balances'!$A$7:$A$36,B93)&lt;&gt;1,"Check account key",IF(OR(NOT(ISNUMBER(D93)),NOT(ISNUMBER(E93)),E93&lt;D93),"Check dates",IF(OR(D93&lt;VLOOKUP(B93,'Balances'!$A$7:$F$36,4,FALSE),E93&gt;VLOOKUP(B93,'Balances'!$A$7:$F$36,5,FALSE)),"Outside account period",IF(OR(NOT(ISNUMBER(F93)),F93&lt;=0),"Enter positive hours",IF(AND(G93&lt;&gt;"Pending",G93&lt;&gt;"Approved",G93&lt;&gt;"Returned",G93&lt;&gt;"Rejected",G93&lt;&gt;"Canceled"),"Choose status",IF(AND(G93="Approved",I93=""),"Enter reviewer","Ready"))))))))</x:f>
      </x:c>
    </x:row>
    <x:row r="94" ht="24" customHeight="1">
      <x:c r="A94" s="12"/>
      <x:c r="B94" s="12"/>
      <x:c r="C94" s="13" t="str">
        <x:f>IF(A94="","",IF(COUNTIFS('Balances'!$A$7:$A$36,B94)=1,VLOOKUP(B94,'Balances'!$A$7:$F$36,2,FALSE),"Check account key"))</x:f>
      </x:c>
      <x:c r="D94" s="14"/>
      <x:c r="E94" s="14"/>
      <x:c r="F94" s="17"/>
      <x:c r="G94" s="20"/>
      <x:c r="H94" s="18" t="str">
        <x:f>IF(A94="","",IF(G94="Approved",IF(ISNUMBER(F94),F94,"Enter hours"),0))</x:f>
      </x:c>
      <x:c r="I94" s="12"/>
      <x:c r="J94" s="12"/>
      <x:c r="K94" s="13" t="str">
        <x:f>IF(A94="","",IF(COUNTIFS($A$7:$A$106,A94)&gt;1,"Duplicate request ID",IF(COUNTIFS('Balances'!$A$7:$A$36,B94)&lt;&gt;1,"Check account key",IF(OR(NOT(ISNUMBER(D94)),NOT(ISNUMBER(E94)),E94&lt;D94),"Check dates",IF(OR(D94&lt;VLOOKUP(B94,'Balances'!$A$7:$F$36,4,FALSE),E94&gt;VLOOKUP(B94,'Balances'!$A$7:$F$36,5,FALSE)),"Outside account period",IF(OR(NOT(ISNUMBER(F94)),F94&lt;=0),"Enter positive hours",IF(AND(G94&lt;&gt;"Pending",G94&lt;&gt;"Approved",G94&lt;&gt;"Returned",G94&lt;&gt;"Rejected",G94&lt;&gt;"Canceled"),"Choose status",IF(AND(G94="Approved",I94=""),"Enter reviewer","Ready"))))))))</x:f>
      </x:c>
    </x:row>
    <x:row r="95" ht="24" customHeight="1">
      <x:c r="A95" s="12"/>
      <x:c r="B95" s="12"/>
      <x:c r="C95" s="13" t="str">
        <x:f>IF(A95="","",IF(COUNTIFS('Balances'!$A$7:$A$36,B95)=1,VLOOKUP(B95,'Balances'!$A$7:$F$36,2,FALSE),"Check account key"))</x:f>
      </x:c>
      <x:c r="D95" s="14"/>
      <x:c r="E95" s="14"/>
      <x:c r="F95" s="17"/>
      <x:c r="G95" s="20"/>
      <x:c r="H95" s="18" t="str">
        <x:f>IF(A95="","",IF(G95="Approved",IF(ISNUMBER(F95),F95,"Enter hours"),0))</x:f>
      </x:c>
      <x:c r="I95" s="12"/>
      <x:c r="J95" s="12"/>
      <x:c r="K95" s="13" t="str">
        <x:f>IF(A95="","",IF(COUNTIFS($A$7:$A$106,A95)&gt;1,"Duplicate request ID",IF(COUNTIFS('Balances'!$A$7:$A$36,B95)&lt;&gt;1,"Check account key",IF(OR(NOT(ISNUMBER(D95)),NOT(ISNUMBER(E95)),E95&lt;D95),"Check dates",IF(OR(D95&lt;VLOOKUP(B95,'Balances'!$A$7:$F$36,4,FALSE),E95&gt;VLOOKUP(B95,'Balances'!$A$7:$F$36,5,FALSE)),"Outside account period",IF(OR(NOT(ISNUMBER(F95)),F95&lt;=0),"Enter positive hours",IF(AND(G95&lt;&gt;"Pending",G95&lt;&gt;"Approved",G95&lt;&gt;"Returned",G95&lt;&gt;"Rejected",G95&lt;&gt;"Canceled"),"Choose status",IF(AND(G95="Approved",I95=""),"Enter reviewer","Ready"))))))))</x:f>
      </x:c>
    </x:row>
    <x:row r="96" ht="24" customHeight="1">
      <x:c r="A96" s="12"/>
      <x:c r="B96" s="12"/>
      <x:c r="C96" s="13" t="str">
        <x:f>IF(A96="","",IF(COUNTIFS('Balances'!$A$7:$A$36,B96)=1,VLOOKUP(B96,'Balances'!$A$7:$F$36,2,FALSE),"Check account key"))</x:f>
      </x:c>
      <x:c r="D96" s="14"/>
      <x:c r="E96" s="14"/>
      <x:c r="F96" s="17"/>
      <x:c r="G96" s="20"/>
      <x:c r="H96" s="18" t="str">
        <x:f>IF(A96="","",IF(G96="Approved",IF(ISNUMBER(F96),F96,"Enter hours"),0))</x:f>
      </x:c>
      <x:c r="I96" s="12"/>
      <x:c r="J96" s="12"/>
      <x:c r="K96" s="13" t="str">
        <x:f>IF(A96="","",IF(COUNTIFS($A$7:$A$106,A96)&gt;1,"Duplicate request ID",IF(COUNTIFS('Balances'!$A$7:$A$36,B96)&lt;&gt;1,"Check account key",IF(OR(NOT(ISNUMBER(D96)),NOT(ISNUMBER(E96)),E96&lt;D96),"Check dates",IF(OR(D96&lt;VLOOKUP(B96,'Balances'!$A$7:$F$36,4,FALSE),E96&gt;VLOOKUP(B96,'Balances'!$A$7:$F$36,5,FALSE)),"Outside account period",IF(OR(NOT(ISNUMBER(F96)),F96&lt;=0),"Enter positive hours",IF(AND(G96&lt;&gt;"Pending",G96&lt;&gt;"Approved",G96&lt;&gt;"Returned",G96&lt;&gt;"Rejected",G96&lt;&gt;"Canceled"),"Choose status",IF(AND(G96="Approved",I96=""),"Enter reviewer","Ready"))))))))</x:f>
      </x:c>
    </x:row>
    <x:row r="97" ht="24" customHeight="1">
      <x:c r="A97" s="12"/>
      <x:c r="B97" s="12"/>
      <x:c r="C97" s="13" t="str">
        <x:f>IF(A97="","",IF(COUNTIFS('Balances'!$A$7:$A$36,B97)=1,VLOOKUP(B97,'Balances'!$A$7:$F$36,2,FALSE),"Check account key"))</x:f>
      </x:c>
      <x:c r="D97" s="14"/>
      <x:c r="E97" s="14"/>
      <x:c r="F97" s="17"/>
      <x:c r="G97" s="20"/>
      <x:c r="H97" s="18" t="str">
        <x:f>IF(A97="","",IF(G97="Approved",IF(ISNUMBER(F97),F97,"Enter hours"),0))</x:f>
      </x:c>
      <x:c r="I97" s="12"/>
      <x:c r="J97" s="12"/>
      <x:c r="K97" s="13" t="str">
        <x:f>IF(A97="","",IF(COUNTIFS($A$7:$A$106,A97)&gt;1,"Duplicate request ID",IF(COUNTIFS('Balances'!$A$7:$A$36,B97)&lt;&gt;1,"Check account key",IF(OR(NOT(ISNUMBER(D97)),NOT(ISNUMBER(E97)),E97&lt;D97),"Check dates",IF(OR(D97&lt;VLOOKUP(B97,'Balances'!$A$7:$F$36,4,FALSE),E97&gt;VLOOKUP(B97,'Balances'!$A$7:$F$36,5,FALSE)),"Outside account period",IF(OR(NOT(ISNUMBER(F97)),F97&lt;=0),"Enter positive hours",IF(AND(G97&lt;&gt;"Pending",G97&lt;&gt;"Approved",G97&lt;&gt;"Returned",G97&lt;&gt;"Rejected",G97&lt;&gt;"Canceled"),"Choose status",IF(AND(G97="Approved",I97=""),"Enter reviewer","Ready"))))))))</x:f>
      </x:c>
    </x:row>
    <x:row r="98" ht="24" customHeight="1">
      <x:c r="A98" s="12"/>
      <x:c r="B98" s="12"/>
      <x:c r="C98" s="13" t="str">
        <x:f>IF(A98="","",IF(COUNTIFS('Balances'!$A$7:$A$36,B98)=1,VLOOKUP(B98,'Balances'!$A$7:$F$36,2,FALSE),"Check account key"))</x:f>
      </x:c>
      <x:c r="D98" s="14"/>
      <x:c r="E98" s="14"/>
      <x:c r="F98" s="17"/>
      <x:c r="G98" s="20"/>
      <x:c r="H98" s="18" t="str">
        <x:f>IF(A98="","",IF(G98="Approved",IF(ISNUMBER(F98),F98,"Enter hours"),0))</x:f>
      </x:c>
      <x:c r="I98" s="12"/>
      <x:c r="J98" s="12"/>
      <x:c r="K98" s="13" t="str">
        <x:f>IF(A98="","",IF(COUNTIFS($A$7:$A$106,A98)&gt;1,"Duplicate request ID",IF(COUNTIFS('Balances'!$A$7:$A$36,B98)&lt;&gt;1,"Check account key",IF(OR(NOT(ISNUMBER(D98)),NOT(ISNUMBER(E98)),E98&lt;D98),"Check dates",IF(OR(D98&lt;VLOOKUP(B98,'Balances'!$A$7:$F$36,4,FALSE),E98&gt;VLOOKUP(B98,'Balances'!$A$7:$F$36,5,FALSE)),"Outside account period",IF(OR(NOT(ISNUMBER(F98)),F98&lt;=0),"Enter positive hours",IF(AND(G98&lt;&gt;"Pending",G98&lt;&gt;"Approved",G98&lt;&gt;"Returned",G98&lt;&gt;"Rejected",G98&lt;&gt;"Canceled"),"Choose status",IF(AND(G98="Approved",I98=""),"Enter reviewer","Ready"))))))))</x:f>
      </x:c>
    </x:row>
    <x:row r="99" ht="24" customHeight="1">
      <x:c r="A99" s="12"/>
      <x:c r="B99" s="12"/>
      <x:c r="C99" s="13" t="str">
        <x:f>IF(A99="","",IF(COUNTIFS('Balances'!$A$7:$A$36,B99)=1,VLOOKUP(B99,'Balances'!$A$7:$F$36,2,FALSE),"Check account key"))</x:f>
      </x:c>
      <x:c r="D99" s="14"/>
      <x:c r="E99" s="14"/>
      <x:c r="F99" s="17"/>
      <x:c r="G99" s="20"/>
      <x:c r="H99" s="18" t="str">
        <x:f>IF(A99="","",IF(G99="Approved",IF(ISNUMBER(F99),F99,"Enter hours"),0))</x:f>
      </x:c>
      <x:c r="I99" s="12"/>
      <x:c r="J99" s="12"/>
      <x:c r="K99" s="13" t="str">
        <x:f>IF(A99="","",IF(COUNTIFS($A$7:$A$106,A99)&gt;1,"Duplicate request ID",IF(COUNTIFS('Balances'!$A$7:$A$36,B99)&lt;&gt;1,"Check account key",IF(OR(NOT(ISNUMBER(D99)),NOT(ISNUMBER(E99)),E99&lt;D99),"Check dates",IF(OR(D99&lt;VLOOKUP(B99,'Balances'!$A$7:$F$36,4,FALSE),E99&gt;VLOOKUP(B99,'Balances'!$A$7:$F$36,5,FALSE)),"Outside account period",IF(OR(NOT(ISNUMBER(F99)),F99&lt;=0),"Enter positive hours",IF(AND(G99&lt;&gt;"Pending",G99&lt;&gt;"Approved",G99&lt;&gt;"Returned",G99&lt;&gt;"Rejected",G99&lt;&gt;"Canceled"),"Choose status",IF(AND(G99="Approved",I99=""),"Enter reviewer","Ready"))))))))</x:f>
      </x:c>
    </x:row>
    <x:row r="100" ht="24" customHeight="1">
      <x:c r="A100" s="12"/>
      <x:c r="B100" s="12"/>
      <x:c r="C100" s="13" t="str">
        <x:f>IF(A100="","",IF(COUNTIFS('Balances'!$A$7:$A$36,B100)=1,VLOOKUP(B100,'Balances'!$A$7:$F$36,2,FALSE),"Check account key"))</x:f>
      </x:c>
      <x:c r="D100" s="14"/>
      <x:c r="E100" s="14"/>
      <x:c r="F100" s="17"/>
      <x:c r="G100" s="20"/>
      <x:c r="H100" s="18" t="str">
        <x:f>IF(A100="","",IF(G100="Approved",IF(ISNUMBER(F100),F100,"Enter hours"),0))</x:f>
      </x:c>
      <x:c r="I100" s="12"/>
      <x:c r="J100" s="12"/>
      <x:c r="K100" s="13" t="str">
        <x:f>IF(A100="","",IF(COUNTIFS($A$7:$A$106,A100)&gt;1,"Duplicate request ID",IF(COUNTIFS('Balances'!$A$7:$A$36,B100)&lt;&gt;1,"Check account key",IF(OR(NOT(ISNUMBER(D100)),NOT(ISNUMBER(E100)),E100&lt;D100),"Check dates",IF(OR(D100&lt;VLOOKUP(B100,'Balances'!$A$7:$F$36,4,FALSE),E100&gt;VLOOKUP(B100,'Balances'!$A$7:$F$36,5,FALSE)),"Outside account period",IF(OR(NOT(ISNUMBER(F100)),F100&lt;=0),"Enter positive hours",IF(AND(G100&lt;&gt;"Pending",G100&lt;&gt;"Approved",G100&lt;&gt;"Returned",G100&lt;&gt;"Rejected",G100&lt;&gt;"Canceled"),"Choose status",IF(AND(G100="Approved",I100=""),"Enter reviewer","Ready"))))))))</x:f>
      </x:c>
    </x:row>
    <x:row r="101" ht="24" customHeight="1">
      <x:c r="A101" s="12"/>
      <x:c r="B101" s="12"/>
      <x:c r="C101" s="13" t="str">
        <x:f>IF(A101="","",IF(COUNTIFS('Balances'!$A$7:$A$36,B101)=1,VLOOKUP(B101,'Balances'!$A$7:$F$36,2,FALSE),"Check account key"))</x:f>
      </x:c>
      <x:c r="D101" s="14"/>
      <x:c r="E101" s="14"/>
      <x:c r="F101" s="17"/>
      <x:c r="G101" s="20"/>
      <x:c r="H101" s="18" t="str">
        <x:f>IF(A101="","",IF(G101="Approved",IF(ISNUMBER(F101),F101,"Enter hours"),0))</x:f>
      </x:c>
      <x:c r="I101" s="12"/>
      <x:c r="J101" s="12"/>
      <x:c r="K101" s="13" t="str">
        <x:f>IF(A101="","",IF(COUNTIFS($A$7:$A$106,A101)&gt;1,"Duplicate request ID",IF(COUNTIFS('Balances'!$A$7:$A$36,B101)&lt;&gt;1,"Check account key",IF(OR(NOT(ISNUMBER(D101)),NOT(ISNUMBER(E101)),E101&lt;D101),"Check dates",IF(OR(D101&lt;VLOOKUP(B101,'Balances'!$A$7:$F$36,4,FALSE),E101&gt;VLOOKUP(B101,'Balances'!$A$7:$F$36,5,FALSE)),"Outside account period",IF(OR(NOT(ISNUMBER(F101)),F101&lt;=0),"Enter positive hours",IF(AND(G101&lt;&gt;"Pending",G101&lt;&gt;"Approved",G101&lt;&gt;"Returned",G101&lt;&gt;"Rejected",G101&lt;&gt;"Canceled"),"Choose status",IF(AND(G101="Approved",I101=""),"Enter reviewer","Ready"))))))))</x:f>
      </x:c>
    </x:row>
    <x:row r="102" ht="24" customHeight="1">
      <x:c r="A102" s="12"/>
      <x:c r="B102" s="12"/>
      <x:c r="C102" s="13" t="str">
        <x:f>IF(A102="","",IF(COUNTIFS('Balances'!$A$7:$A$36,B102)=1,VLOOKUP(B102,'Balances'!$A$7:$F$36,2,FALSE),"Check account key"))</x:f>
      </x:c>
      <x:c r="D102" s="14"/>
      <x:c r="E102" s="14"/>
      <x:c r="F102" s="17"/>
      <x:c r="G102" s="20"/>
      <x:c r="H102" s="18" t="str">
        <x:f>IF(A102="","",IF(G102="Approved",IF(ISNUMBER(F102),F102,"Enter hours"),0))</x:f>
      </x:c>
      <x:c r="I102" s="12"/>
      <x:c r="J102" s="12"/>
      <x:c r="K102" s="13" t="str">
        <x:f>IF(A102="","",IF(COUNTIFS($A$7:$A$106,A102)&gt;1,"Duplicate request ID",IF(COUNTIFS('Balances'!$A$7:$A$36,B102)&lt;&gt;1,"Check account key",IF(OR(NOT(ISNUMBER(D102)),NOT(ISNUMBER(E102)),E102&lt;D102),"Check dates",IF(OR(D102&lt;VLOOKUP(B102,'Balances'!$A$7:$F$36,4,FALSE),E102&gt;VLOOKUP(B102,'Balances'!$A$7:$F$36,5,FALSE)),"Outside account period",IF(OR(NOT(ISNUMBER(F102)),F102&lt;=0),"Enter positive hours",IF(AND(G102&lt;&gt;"Pending",G102&lt;&gt;"Approved",G102&lt;&gt;"Returned",G102&lt;&gt;"Rejected",G102&lt;&gt;"Canceled"),"Choose status",IF(AND(G102="Approved",I102=""),"Enter reviewer","Ready"))))))))</x:f>
      </x:c>
    </x:row>
    <x:row r="103" ht="24" customHeight="1">
      <x:c r="A103" s="12"/>
      <x:c r="B103" s="12"/>
      <x:c r="C103" s="13" t="str">
        <x:f>IF(A103="","",IF(COUNTIFS('Balances'!$A$7:$A$36,B103)=1,VLOOKUP(B103,'Balances'!$A$7:$F$36,2,FALSE),"Check account key"))</x:f>
      </x:c>
      <x:c r="D103" s="14"/>
      <x:c r="E103" s="14"/>
      <x:c r="F103" s="17"/>
      <x:c r="G103" s="20"/>
      <x:c r="H103" s="18" t="str">
        <x:f>IF(A103="","",IF(G103="Approved",IF(ISNUMBER(F103),F103,"Enter hours"),0))</x:f>
      </x:c>
      <x:c r="I103" s="12"/>
      <x:c r="J103" s="12"/>
      <x:c r="K103" s="13" t="str">
        <x:f>IF(A103="","",IF(COUNTIFS($A$7:$A$106,A103)&gt;1,"Duplicate request ID",IF(COUNTIFS('Balances'!$A$7:$A$36,B103)&lt;&gt;1,"Check account key",IF(OR(NOT(ISNUMBER(D103)),NOT(ISNUMBER(E103)),E103&lt;D103),"Check dates",IF(OR(D103&lt;VLOOKUP(B103,'Balances'!$A$7:$F$36,4,FALSE),E103&gt;VLOOKUP(B103,'Balances'!$A$7:$F$36,5,FALSE)),"Outside account period",IF(OR(NOT(ISNUMBER(F103)),F103&lt;=0),"Enter positive hours",IF(AND(G103&lt;&gt;"Pending",G103&lt;&gt;"Approved",G103&lt;&gt;"Returned",G103&lt;&gt;"Rejected",G103&lt;&gt;"Canceled"),"Choose status",IF(AND(G103="Approved",I103=""),"Enter reviewer","Ready"))))))))</x:f>
      </x:c>
    </x:row>
    <x:row r="104" ht="24" customHeight="1">
      <x:c r="A104" s="12"/>
      <x:c r="B104" s="12"/>
      <x:c r="C104" s="13" t="str">
        <x:f>IF(A104="","",IF(COUNTIFS('Balances'!$A$7:$A$36,B104)=1,VLOOKUP(B104,'Balances'!$A$7:$F$36,2,FALSE),"Check account key"))</x:f>
      </x:c>
      <x:c r="D104" s="14"/>
      <x:c r="E104" s="14"/>
      <x:c r="F104" s="17"/>
      <x:c r="G104" s="20"/>
      <x:c r="H104" s="18" t="str">
        <x:f>IF(A104="","",IF(G104="Approved",IF(ISNUMBER(F104),F104,"Enter hours"),0))</x:f>
      </x:c>
      <x:c r="I104" s="12"/>
      <x:c r="J104" s="12"/>
      <x:c r="K104" s="13" t="str">
        <x:f>IF(A104="","",IF(COUNTIFS($A$7:$A$106,A104)&gt;1,"Duplicate request ID",IF(COUNTIFS('Balances'!$A$7:$A$36,B104)&lt;&gt;1,"Check account key",IF(OR(NOT(ISNUMBER(D104)),NOT(ISNUMBER(E104)),E104&lt;D104),"Check dates",IF(OR(D104&lt;VLOOKUP(B104,'Balances'!$A$7:$F$36,4,FALSE),E104&gt;VLOOKUP(B104,'Balances'!$A$7:$F$36,5,FALSE)),"Outside account period",IF(OR(NOT(ISNUMBER(F104)),F104&lt;=0),"Enter positive hours",IF(AND(G104&lt;&gt;"Pending",G104&lt;&gt;"Approved",G104&lt;&gt;"Returned",G104&lt;&gt;"Rejected",G104&lt;&gt;"Canceled"),"Choose status",IF(AND(G104="Approved",I104=""),"Enter reviewer","Ready"))))))))</x:f>
      </x:c>
    </x:row>
    <x:row r="105" ht="24" customHeight="1">
      <x:c r="A105" s="12"/>
      <x:c r="B105" s="12"/>
      <x:c r="C105" s="13" t="str">
        <x:f>IF(A105="","",IF(COUNTIFS('Balances'!$A$7:$A$36,B105)=1,VLOOKUP(B105,'Balances'!$A$7:$F$36,2,FALSE),"Check account key"))</x:f>
      </x:c>
      <x:c r="D105" s="14"/>
      <x:c r="E105" s="14"/>
      <x:c r="F105" s="17"/>
      <x:c r="G105" s="20"/>
      <x:c r="H105" s="18" t="str">
        <x:f>IF(A105="","",IF(G105="Approved",IF(ISNUMBER(F105),F105,"Enter hours"),0))</x:f>
      </x:c>
      <x:c r="I105" s="12"/>
      <x:c r="J105" s="12"/>
      <x:c r="K105" s="13" t="str">
        <x:f>IF(A105="","",IF(COUNTIFS($A$7:$A$106,A105)&gt;1,"Duplicate request ID",IF(COUNTIFS('Balances'!$A$7:$A$36,B105)&lt;&gt;1,"Check account key",IF(OR(NOT(ISNUMBER(D105)),NOT(ISNUMBER(E105)),E105&lt;D105),"Check dates",IF(OR(D105&lt;VLOOKUP(B105,'Balances'!$A$7:$F$36,4,FALSE),E105&gt;VLOOKUP(B105,'Balances'!$A$7:$F$36,5,FALSE)),"Outside account period",IF(OR(NOT(ISNUMBER(F105)),F105&lt;=0),"Enter positive hours",IF(AND(G105&lt;&gt;"Pending",G105&lt;&gt;"Approved",G105&lt;&gt;"Returned",G105&lt;&gt;"Rejected",G105&lt;&gt;"Canceled"),"Choose status",IF(AND(G105="Approved",I105=""),"Enter reviewer","Ready"))))))))</x:f>
      </x:c>
    </x:row>
    <x:row r="106" ht="24" customHeight="1">
      <x:c r="A106" s="12"/>
      <x:c r="B106" s="12"/>
      <x:c r="C106" s="13" t="str">
        <x:f>IF(A106="","",IF(COUNTIFS('Balances'!$A$7:$A$36,B106)=1,VLOOKUP(B106,'Balances'!$A$7:$F$36,2,FALSE),"Check account key"))</x:f>
      </x:c>
      <x:c r="D106" s="14"/>
      <x:c r="E106" s="14"/>
      <x:c r="F106" s="17"/>
      <x:c r="G106" s="20"/>
      <x:c r="H106" s="18" t="str">
        <x:f>IF(A106="","",IF(G106="Approved",IF(ISNUMBER(F106),F106,"Enter hours"),0))</x:f>
      </x:c>
      <x:c r="I106" s="12"/>
      <x:c r="J106" s="12"/>
      <x:c r="K106" s="13" t="str">
        <x:f>IF(A106="","",IF(COUNTIFS($A$7:$A$106,A106)&gt;1,"Duplicate request ID",IF(COUNTIFS('Balances'!$A$7:$A$36,B106)&lt;&gt;1,"Check account key",IF(OR(NOT(ISNUMBER(D106)),NOT(ISNUMBER(E106)),E106&lt;D106),"Check dates",IF(OR(D106&lt;VLOOKUP(B106,'Balances'!$A$7:$F$36,4,FALSE),E106&gt;VLOOKUP(B106,'Balances'!$A$7:$F$36,5,FALSE)),"Outside account period",IF(OR(NOT(ISNUMBER(F106)),F106&lt;=0),"Enter positive hours",IF(AND(G106&lt;&gt;"Pending",G106&lt;&gt;"Approved",G106&lt;&gt;"Returned",G106&lt;&gt;"Rejected",G106&lt;&gt;"Canceled"),"Choose status",IF(AND(G106="Approved",I106=""),"Enter reviewer","Ready"))))))))</x:f>
      </x:c>
    </x:row>
  </x:sheetData>
  <x:conditionalFormatting sqref="K7:K106">
    <x:cfRule type="expression" dxfId="3" priority="1">
      <x:formula>AND($A7&lt;&gt;"",$K7&lt;&gt;"Ready")</x:formula>
    </x:cfRule>
  </x:conditionalFormatting>
  <x:conditionalFormatting sqref="G7:G106">
    <x:cfRule type="containsText" dxfId="4" priority="2" operator="containsText" text="Pending"/>
  </x:conditionalFormatting>
  <x:dataValidations count="2">
    <x:dataValidation type="list" sqref="G7:G106">
      <x:formula1>"Pending,Approved,Returned,Rejected,Canceled"</x:formula1>
    </x:dataValidation>
    <x:dataValidation type="list" sqref="B7:B106">
      <x:formula1>'Balances'!$A$7:$A$36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8057c20998fb4f37"/>
  </x:tableParts>
</x:worksheet>
</file>