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e070e23324b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llup" sheetId="1" r:id="R5f0617d891bd4105"/>
    <x:sheet xmlns:r="http://schemas.openxmlformats.org/officeDocument/2006/relationships" name="Structure" sheetId="2" r:id="Rba77d8f9fb7a49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0.000"/>
    <x:numFmt numFmtId="202" formatCode="$#,##0.0000"/>
    <x:numFmt numFmtId="203" formatCode="$#,##0.00"/>
  </x:numFmts>
  <x:fonts count="9">
    <x:font>
      <x:sz val="11"/>
      <x:name val="Carlito"/>
    </x:font>
    <x:font>
      <x:b/>
      <x:sz val="16"/>
      <x:color rgb="FF102A43"/>
      <x:name val="Arial"/>
    </x:font>
    <x:font>
      <x:i/>
      <x:sz val="10"/>
      <x:color rgb="FF486581"/>
      <x:name val="Arial"/>
    </x:font>
    <x:font>
      <x:b/>
      <x:sz val="11"/>
      <x:color rgb="FF102A43"/>
      <x:name val="Arial"/>
    </x:font>
    <x:font>
      <x:b/>
      <x:sz val="10"/>
      <x:color rgb="FFFFFFFF"/>
      <x:name val="Arial"/>
    </x:font>
    <x:font>
      <x:sz val="10"/>
      <x:color rgb="FF243B53"/>
      <x:name val="Arial"/>
    </x:font>
    <x:font>
      <x:b/>
      <x:sz val="11"/>
      <x:color rgb="FF0F766E"/>
      <x:name val="Arial"/>
    </x:font>
    <x:font>
      <x:sz val="10"/>
      <x:color rgb="FF486581"/>
      <x:name val="Arial"/>
    </x:font>
    <x:font>
      <x:sz val="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102A43"/>
      </x:patternFill>
    </x:fill>
    <x:fill>
      <x:patternFill patternType="solid">
        <x:fgColor rgb="FFEAF7F3"/>
      </x:patternFill>
    </x:fill>
  </x:fills>
  <x:borders count="5">
    <x:border/>
    <x:border>
      <x:bottom style="medium">
        <x:color rgb="FF0F766E"/>
      </x:bottom>
    </x:border>
    <x:border>
      <x:bottom style="thin">
        <x:color rgb="FFC8D7E1"/>
      </x:bottom>
    </x:border>
    <x:border>
      <x:top style="thin">
        <x:color rgb="FFC8D7E1"/>
      </x:top>
      <x:bottom style="thin">
        <x:color rgb="FFC8D7E1"/>
      </x:bottom>
    </x:border>
    <x:border>
      <x:top style="thin">
        <x:color rgb="FFC8D7E1"/>
      </x:top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0" fontId="5" fillId="0" borderId="3" xfId="0" applyNumberFormat="1" applyFont="1" applyFill="1" applyBorder="1" applyAlignment="1">
      <x:alignment vertical="center"/>
    </x:xf>
    <x:xf numFmtId="0" fontId="5" fillId="0" borderId="4" xfId="0" applyNumberFormat="1" applyFont="1" applyFill="1" applyBorder="1" applyAlignment="1">
      <x:alignment vertical="center"/>
    </x:xf>
    <x:xf numFmtId="201" fontId="5" fillId="0" borderId="2" xfId="0" applyNumberFormat="1" applyFont="1" applyFill="1" applyBorder="1" applyAlignment="1">
      <x:alignment vertical="center"/>
    </x:xf>
    <x:xf numFmtId="201" fontId="5" fillId="0" borderId="3" xfId="0" applyNumberFormat="1" applyFont="1" applyFill="1" applyBorder="1" applyAlignment="1">
      <x:alignment vertical="center"/>
    </x:xf>
    <x:xf numFmtId="201" fontId="5" fillId="0" borderId="4" xfId="0" applyNumberFormat="1" applyFont="1" applyFill="1" applyBorder="1" applyAlignment="1">
      <x:alignment vertical="center"/>
    </x:xf>
    <x:xf numFmtId="202" fontId="5" fillId="0" borderId="2" xfId="0" applyNumberFormat="1" applyFont="1" applyFill="1" applyBorder="1" applyAlignment="1">
      <x:alignment vertical="center"/>
    </x:xf>
    <x:xf numFmtId="202" fontId="5" fillId="0" borderId="3" xfId="0" applyNumberFormat="1" applyFont="1" applyFill="1" applyBorder="1" applyAlignment="1">
      <x:alignment vertical="center"/>
    </x:xf>
    <x:xf numFmtId="202" fontId="5" fillId="0" borderId="4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203" fontId="6" fillId="4" borderId="0" xfId="0" applyNumberFormat="1" applyFont="1" applyFill="1" applyBorder="1"/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5" fillId="2" borderId="4" xfId="0" applyNumberFormat="1" applyFont="1" applyFill="1" applyBorder="1" applyAlignment="1">
      <x:alignment vertical="center"/>
    </x:xf>
    <x:xf numFmtId="202" fontId="5" fillId="2" borderId="2" xfId="0" applyNumberFormat="1" applyFont="1" applyFill="1" applyBorder="1" applyAlignment="1">
      <x:alignment vertical="center"/>
    </x:xf>
    <x:xf numFmtId="202" fontId="5" fillId="2" borderId="3" xfId="0" applyNumberFormat="1" applyFont="1" applyFill="1" applyBorder="1" applyAlignment="1">
      <x:alignment vertical="center"/>
    </x:xf>
    <x:xf numFmtId="202" fontId="5" fillId="2" borderId="4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e64b8f32b4e2e" /><Relationship Type="http://schemas.openxmlformats.org/officeDocument/2006/relationships/theme" Target="/xl/theme/theme1.xml" Id="R694e8e18e8b9464e" /><Relationship Type="http://schemas.openxmlformats.org/officeDocument/2006/relationships/sharedStrings" Target="/xl/sharedStrings.xml" Id="Rcca6c5f58c6c4f8f" /><Relationship Type="http://schemas.openxmlformats.org/officeDocument/2006/relationships/worksheet" Target="/xl/worksheets/sheet1.xml" Id="R5f0617d891bd4105" /><Relationship Type="http://schemas.openxmlformats.org/officeDocument/2006/relationships/worksheet" Target="/xl/worksheets/sheet2.xml" Id="Rba77d8f9fb7a491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32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2">
      <x:c r="A2" s="1" t="str">
        <x:v>Multi-level BOM rollup</x:v>
      </x:c>
    </x:row>
    <x:row r="3">
      <x:c r="A3" s="2" t="str">
        <x:v>Change the yellow build quantity. Leaf demand aggregates repeated parts across subassemblies.</x:v>
      </x:c>
    </x:row>
    <x:row r="4">
      <x:c r="A4" s="3"/>
      <x:c r="B4" s="3"/>
      <x:c r="C4" s="3"/>
      <x:c r="D4" s="3"/>
      <x:c r="E4" s="3"/>
      <x:c r="F4" s="3"/>
    </x:row>
    <x:row r="5">
      <x:c r="A5" s="4" t="str">
        <x:v>Build quantity</x:v>
      </x:c>
      <x:c r="B5" s="7" t="n">
        <x:v>10</x:v>
      </x:c>
    </x:row>
    <x:row r="7" ht="30" customHeight="1">
      <x:c r="A7" s="12" t="str">
        <x:v>Leaf item</x:v>
      </x:c>
      <x:c r="B7" s="12" t="str">
        <x:v>Description</x:v>
      </x:c>
      <x:c r="C7" s="12" t="str">
        <x:v>Unit</x:v>
      </x:c>
      <x:c r="D7" s="12" t="str">
        <x:v>Required quantity</x:v>
      </x:c>
      <x:c r="E7" s="12" t="str">
        <x:v>Unit cost (USD)</x:v>
      </x:c>
      <x:c r="F7" s="12" t="str">
        <x:v>Material cost (USD)</x:v>
      </x:c>
    </x:row>
    <x:row r="8">
      <x:c r="A8" s="15" t="str">
        <x:v>MTR-24</x:v>
      </x:c>
      <x:c r="B8" s="15" t="str">
        <x:v>24V brushless motor</x:v>
      </x:c>
      <x:c r="C8" s="15" t="str">
        <x:v>each</x:v>
      </x:c>
      <x:c r="D8" s="18" t="n">
        <x:f>SUMIF(Structure!$D$6:$D$100,A8,Structure!$K$6:$K$100)</x:f>
        <x:v>20</x:v>
      </x:c>
      <x:c r="E8" s="21" t="n">
        <x:f>IFERROR(VLOOKUP(A8,Structure!$D$6:$H$100,5,FALSE),"")</x:f>
        <x:v>18.5</x:v>
      </x:c>
      <x:c r="F8" s="21" t="n">
        <x:f>IF(OR(D8="",E8=""),"",D8*E8)</x:f>
        <x:v>370</x:v>
      </x:c>
    </x:row>
    <x:row r="9">
      <x:c r="A9" s="16" t="str">
        <x:v>HSG-100</x:v>
      </x:c>
      <x:c r="B9" s="16" t="str">
        <x:v>Fan housing</x:v>
      </x:c>
      <x:c r="C9" s="16" t="str">
        <x:v>each</x:v>
      </x:c>
      <x:c r="D9" s="19" t="n">
        <x:f>SUMIF(Structure!$D$6:$D$100,A9,Structure!$K$6:$K$100)</x:f>
        <x:v>20</x:v>
      </x:c>
      <x:c r="E9" s="22" t="n">
        <x:f>IFERROR(VLOOKUP(A9,Structure!$D$6:$H$100,5,FALSE),"")</x:f>
        <x:v>6.4</x:v>
      </x:c>
      <x:c r="F9" s="22" t="n">
        <x:f>IF(OR(D9="",E9=""),"",D9*E9)</x:f>
        <x:v>128</x:v>
      </x:c>
    </x:row>
    <x:row r="10">
      <x:c r="A10" s="16" t="str">
        <x:v>SCR-M4</x:v>
      </x:c>
      <x:c r="B10" s="16" t="str">
        <x:v>M4 fixing screw</x:v>
      </x:c>
      <x:c r="C10" s="16" t="str">
        <x:v>each</x:v>
      </x:c>
      <x:c r="D10" s="19" t="n">
        <x:f>SUMIF(Structure!$D$6:$D$100,A10,Structure!$K$6:$K$100)</x:f>
        <x:v>160</x:v>
      </x:c>
      <x:c r="E10" s="22" t="n">
        <x:f>IFERROR(VLOOKUP(A10,Structure!$D$6:$H$100,5,FALSE),"")</x:f>
        <x:v>0.12</x:v>
      </x:c>
      <x:c r="F10" s="22" t="n">
        <x:f>IF(OR(D10="",E10=""),"",D10*E10)</x:f>
        <x:v>19.2</x:v>
      </x:c>
    </x:row>
    <x:row r="11">
      <x:c r="A11" s="16" t="str">
        <x:v>BRK-2</x:v>
      </x:c>
      <x:c r="B11" s="16" t="str">
        <x:v>Mounting bracket</x:v>
      </x:c>
      <x:c r="C11" s="16" t="str">
        <x:v>each</x:v>
      </x:c>
      <x:c r="D11" s="19" t="n">
        <x:f>SUMIF(Structure!$D$6:$D$100,A11,Structure!$K$6:$K$100)</x:f>
        <x:v>20</x:v>
      </x:c>
      <x:c r="E11" s="22" t="n">
        <x:f>IFERROR(VLOOKUP(A11,Structure!$D$6:$H$100,5,FALSE),"")</x:f>
        <x:v>2.25</x:v>
      </x:c>
      <x:c r="F11" s="22" t="n">
        <x:f>IF(OR(D11="",E11=""),"",D11*E11)</x:f>
        <x:v>45</x:v>
      </x:c>
    </x:row>
    <x:row r="12">
      <x:c r="A12" s="17" t="str">
        <x:v>LBL-AB</x:v>
      </x:c>
      <x:c r="B12" s="17" t="str">
        <x:v>Product identification label</x:v>
      </x:c>
      <x:c r="C12" s="17" t="str">
        <x:v>each</x:v>
      </x:c>
      <x:c r="D12" s="20" t="n">
        <x:f>SUMIF(Structure!$D$6:$D$100,A12,Structure!$K$6:$K$100)</x:f>
        <x:v>10</x:v>
      </x:c>
      <x:c r="E12" s="23" t="n">
        <x:f>IFERROR(VLOOKUP(A12,Structure!$D$6:$H$100,5,FALSE),"")</x:f>
        <x:v>0.2</x:v>
      </x:c>
      <x:c r="F12" s="23" t="n">
        <x:f>IF(OR(D12="",E12=""),"",D12*E12)</x:f>
        <x:v>2</x:v>
      </x:c>
    </x:row>
    <x:row r="14">
      <x:c r="A14" s="26" t="str">
        <x:v>Total leaf material cost</x:v>
      </x:c>
      <x:c r="B14" s="26"/>
      <x:c r="C14" s="26"/>
      <x:c r="D14" s="26"/>
      <x:c r="E14" s="26"/>
      <x:c r="F14" s="26" t="n">
        <x:f>SUM(F8:F12)</x:f>
        <x:v>564.2</x:v>
      </x:c>
    </x:row>
    <x:row r="16">
      <x:c r="A16" s="4" t="str">
        <x:v>Scope and warnings</x:v>
      </x:c>
      <x:c r="B16" t="str"/>
      <x:c r="C16" t="str"/>
      <x:c r="D16" t="str"/>
      <x:c r="E16" t="str"/>
      <x:c r="F16" t="str"/>
    </x:row>
    <x:row r="17">
      <x:c r="A17" s="28" t="str">
        <x:v>The rollup multiplies quantity along each parent path and counts only leaf rows. It does not subtract inventory, schedule production, convert currencies, or explode a live ERP BOM.</x:v>
      </x:c>
      <x:c r="B17" s="28" t="str"/>
      <x:c r="C17" s="28" t="str"/>
      <x:c r="D17" s="28" t="str"/>
      <x:c r="E17" s="28" t="str"/>
      <x:c r="F17" s="28" t="str"/>
    </x:row>
    <x:row r="18">
      <x:c r="A18" s="28" t="str">
        <x:v>Any duplicate row ID, missing parent, or detected cycle appears in the Structure sheet and invalidates the corresponding path.</x:v>
      </x:c>
      <x:c r="B18" s="28" t="str"/>
      <x:c r="C18" s="28" t="str"/>
      <x:c r="D18" s="28" t="str"/>
      <x:c r="E18" s="28" t="str"/>
      <x:c r="F18" s="28" t="str"/>
    </x:row>
  </x:sheetData>
  <x:mergeCells>
    <x:mergeCell ref="A2:F2"/>
    <x:mergeCell ref="A3:F3"/>
    <x:mergeCell ref="A14:E14"/>
    <x:mergeCell ref="A16:F16"/>
    <x:mergeCell ref="A17:F17"/>
    <x:mergeCell ref="A18:F18"/>
  </x:mergeCells>
  <x:dataValidations count="1">
    <x:dataValidation type="whole" operator="greaterThan" sqref="B5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4" max="14" width="2" hidden="0" customWidth="1"/>
    <x:col min="15" max="15" width="2" hidden="0" customWidth="1"/>
    <x:col min="16" max="16" width="2" hidden="0" customWidth="1"/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28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20" hidden="0" customWidth="1"/>
  </x:cols>
  <x:sheetData>
    <x:row r="1">
      <x:c r="N1" s="35"/>
      <x:c r="O1" s="35"/>
      <x:c r="P1" s="35"/>
    </x:row>
    <x:row r="2">
      <x:c r="A2" s="1" t="str">
        <x:v>Indented BOM structure</x:v>
      </x:c>
    </x:row>
    <x:row r="3">
      <x:c r="A3" s="2" t="str">
        <x:v>Keep parents above their children. Row ID must be unique; Parent ID must reference another row.</x:v>
      </x:c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30" customHeight="1">
      <x:c r="A5" s="12" t="str">
        <x:v>Row ID</x:v>
      </x:c>
      <x:c r="B5" s="12" t="str">
        <x:v>Parent ID</x:v>
      </x:c>
      <x:c r="C5" s="12" t="str">
        <x:v>Level</x:v>
      </x:c>
      <x:c r="D5" s="12" t="str">
        <x:v>Item code</x:v>
      </x:c>
      <x:c r="E5" s="12" t="str">
        <x:v>Description</x:v>
      </x:c>
      <x:c r="F5" s="12" t="str">
        <x:v>Qty per parent</x:v>
      </x:c>
      <x:c r="G5" s="12" t="str">
        <x:v>Unit</x:v>
      </x:c>
      <x:c r="H5" s="12" t="str">
        <x:v>Unit cost (USD)</x:v>
      </x:c>
      <x:c r="I5" s="12" t="str">
        <x:v>Path quantity</x:v>
      </x:c>
      <x:c r="J5" s="12" t="str">
        <x:v>Row type</x:v>
      </x:c>
      <x:c r="K5" s="12" t="str">
        <x:v>Required quantity</x:v>
      </x:c>
      <x:c r="L5" s="12" t="str">
        <x:v>Leaf cost (USD)</x:v>
      </x:c>
      <x:c r="M5" s="12" t="str">
        <x:v>Structure check</x:v>
      </x:c>
      <x:c r="N5" t="str">
        <x:v>Parent 2</x:v>
      </x:c>
      <x:c r="O5" t="str">
        <x:v>Parent 3</x:v>
      </x:c>
      <x:c r="P5" t="str">
        <x:v>Parent 4</x:v>
      </x:c>
    </x:row>
    <x:row r="6">
      <x:c r="A6" s="29" t="str">
        <x:v>KIT</x:v>
      </x:c>
      <x:c r="B6" s="29" t="str"/>
      <x:c r="C6" s="29" t="n">
        <x:v>0</x:v>
      </x:c>
      <x:c r="D6" s="29" t="str">
        <x:v>AB-KIT</x:v>
      </x:c>
      <x:c r="E6" s="29" t="str">
        <x:v>AeroBench ventilation kit</x:v>
      </x:c>
      <x:c r="F6" s="29" t="n">
        <x:v>1</x:v>
      </x:c>
      <x:c r="G6" s="29" t="str">
        <x:v>each</x:v>
      </x:c>
      <x:c r="H6" s="32"/>
      <x:c r="I6" s="18" t="n">
        <x:f>IF(A6="","",F6)</x:f>
        <x:v>1</x:v>
      </x:c>
      <x:c r="J6" s="18" t="str">
        <x:f>IF(A6="","",IF(COUNTIF($B$6:$B$100,A6)=0,"Leaf","Assembly"))</x:f>
        <x:v>Assembly</x:v>
      </x:c>
      <x:c r="K6" s="18" t="str">
        <x:f>IF(J6="Leaf",I6*Rollup!$B$5,"")</x:f>
      </x:c>
      <x:c r="L6" s="21" t="str">
        <x:f>IF(OR(J6&lt;&gt;"Leaf",H6=""),"",K6*H6)</x:f>
      </x:c>
      <x:c r="M6" s="15" t="str">
        <x:f>IF(A6="","",IF(COUNTIF($A$6:$A$100,A6)&gt;1,"Duplicate row ID",IF(AND(B6&lt;&gt;"",COUNTIF($A$6:$A$100,B6)=0),"Missing parent",IF(OR(B6=A6,N6=A6,O6=A6,P6=A6),"Cycle","OK"))))</x:f>
        <x:v>OK</x:v>
      </x:c>
      <x:c r="N6" t="str">
        <x:f>IFERROR(VLOOKUP(B6,$A$6:$B$100,2,FALSE),"")</x:f>
      </x:c>
      <x:c r="O6" t="str">
        <x:f>IFERROR(VLOOKUP(N6,$A$6:$B$100,2,FALSE),"")</x:f>
      </x:c>
      <x:c r="P6" t="str">
        <x:f>IFERROR(VLOOKUP(O6,$A$6:$B$100,2,FALSE),"")</x:f>
      </x:c>
    </x:row>
    <x:row r="7">
      <x:c r="A7" s="30" t="str">
        <x:v>FAN</x:v>
      </x:c>
      <x:c r="B7" s="30" t="str">
        <x:v>KIT</x:v>
      </x:c>
      <x:c r="C7" s="30" t="n">
        <x:v>1</x:v>
      </x:c>
      <x:c r="D7" s="30" t="str">
        <x:v>AB-FAN</x:v>
      </x:c>
      <x:c r="E7" s="30" t="str">
        <x:v>Fan subassembly</x:v>
      </x:c>
      <x:c r="F7" s="30" t="n">
        <x:v>2</x:v>
      </x:c>
      <x:c r="G7" s="30" t="str">
        <x:v>each</x:v>
      </x:c>
      <x:c r="H7" s="33"/>
      <x:c r="I7" s="19" t="n">
        <x:f>IF(A7="","",IF(B7="",F7,F7*SUMIF($A$6:A6,B7,$I$6:I6)))</x:f>
        <x:v>2</x:v>
      </x:c>
      <x:c r="J7" s="19" t="str">
        <x:f>IF(A7="","",IF(COUNTIF($B$6:$B$100,A7)=0,"Leaf","Assembly"))</x:f>
        <x:v>Assembly</x:v>
      </x:c>
      <x:c r="K7" s="19" t="str">
        <x:f>IF(J7="Leaf",I7*Rollup!$B$5,"")</x:f>
      </x:c>
      <x:c r="L7" s="22" t="str">
        <x:f>IF(OR(J7&lt;&gt;"Leaf",H7=""),"",K7*H7)</x:f>
      </x:c>
      <x:c r="M7" s="16" t="str">
        <x:f>IF(A7="","",IF(COUNTIF($A$6:$A$100,A7)&gt;1,"Duplicate row ID",IF(AND(B7&lt;&gt;"",COUNTIF($A$6:$A$100,B7)=0),"Missing parent",IF(OR(B7=A7,N7=A7,O7=A7,P7=A7),"Cycle","OK"))))</x:f>
        <x:v>OK</x:v>
      </x:c>
      <x:c r="N7" t="str">
        <x:f>IFERROR(VLOOKUP(B7,$A$6:$B$100,2,FALSE),"")</x:f>
      </x:c>
      <x:c r="O7" t="str">
        <x:f>IFERROR(VLOOKUP(N7,$A$6:$B$100,2,FALSE),"")</x:f>
      </x:c>
      <x:c r="P7" t="str">
        <x:f>IFERROR(VLOOKUP(O7,$A$6:$B$100,2,FALSE),"")</x:f>
      </x:c>
    </x:row>
    <x:row r="8">
      <x:c r="A8" s="30" t="str">
        <x:v>MOTOR</x:v>
      </x:c>
      <x:c r="B8" s="30" t="str">
        <x:v>FAN</x:v>
      </x:c>
      <x:c r="C8" s="30" t="n">
        <x:v>2</x:v>
      </x:c>
      <x:c r="D8" s="30" t="str">
        <x:v>MTR-24</x:v>
      </x:c>
      <x:c r="E8" s="30" t="str">
        <x:v>24V brushless motor</x:v>
      </x:c>
      <x:c r="F8" s="30" t="n">
        <x:v>1</x:v>
      </x:c>
      <x:c r="G8" s="30" t="str">
        <x:v>each</x:v>
      </x:c>
      <x:c r="H8" s="33" t="n">
        <x:v>18.5</x:v>
      </x:c>
      <x:c r="I8" s="19" t="n">
        <x:f>IF(A8="","",IF(B8="",F8,F8*SUMIF($A$6:A7,B8,$I$6:I7)))</x:f>
        <x:v>2</x:v>
      </x:c>
      <x:c r="J8" s="19" t="str">
        <x:f>IF(A8="","",IF(COUNTIF($B$6:$B$100,A8)=0,"Leaf","Assembly"))</x:f>
        <x:v>Leaf</x:v>
      </x:c>
      <x:c r="K8" s="19" t="n">
        <x:f>IF(J8="Leaf",I8*Rollup!$B$5,"")</x:f>
        <x:v>20</x:v>
      </x:c>
      <x:c r="L8" s="22" t="n">
        <x:f>IF(OR(J8&lt;&gt;"Leaf",H8=""),"",K8*H8)</x:f>
        <x:v>370</x:v>
      </x:c>
      <x:c r="M8" s="16" t="str">
        <x:f>IF(A8="","",IF(COUNTIF($A$6:$A$100,A8)&gt;1,"Duplicate row ID",IF(AND(B8&lt;&gt;"",COUNTIF($A$6:$A$100,B8)=0),"Missing parent",IF(OR(B8=A8,N8=A8,O8=A8,P8=A8),"Cycle","OK"))))</x:f>
        <x:v>OK</x:v>
      </x:c>
      <x:c r="N8" t="str">
        <x:f>IFERROR(VLOOKUP(B8,$A$6:$B$100,2,FALSE),"")</x:f>
        <x:v>KIT</x:v>
      </x:c>
      <x:c r="O8" t="str">
        <x:f>IFERROR(VLOOKUP(N8,$A$6:$B$100,2,FALSE),"")</x:f>
      </x:c>
      <x:c r="P8" t="str">
        <x:f>IFERROR(VLOOKUP(O8,$A$6:$B$100,2,FALSE),"")</x:f>
      </x:c>
    </x:row>
    <x:row r="9">
      <x:c r="A9" s="30" t="str">
        <x:v>HOUSING</x:v>
      </x:c>
      <x:c r="B9" s="30" t="str">
        <x:v>FAN</x:v>
      </x:c>
      <x:c r="C9" s="30" t="n">
        <x:v>2</x:v>
      </x:c>
      <x:c r="D9" s="30" t="str">
        <x:v>HSG-100</x:v>
      </x:c>
      <x:c r="E9" s="30" t="str">
        <x:v>Fan housing</x:v>
      </x:c>
      <x:c r="F9" s="30" t="n">
        <x:v>1</x:v>
      </x:c>
      <x:c r="G9" s="30" t="str">
        <x:v>each</x:v>
      </x:c>
      <x:c r="H9" s="33" t="n">
        <x:v>6.4</x:v>
      </x:c>
      <x:c r="I9" s="19" t="n">
        <x:f>IF(A9="","",IF(B9="",F9,F9*SUMIF($A$6:A8,B9,$I$6:I8)))</x:f>
        <x:v>2</x:v>
      </x:c>
      <x:c r="J9" s="19" t="str">
        <x:f>IF(A9="","",IF(COUNTIF($B$6:$B$100,A9)=0,"Leaf","Assembly"))</x:f>
        <x:v>Leaf</x:v>
      </x:c>
      <x:c r="K9" s="19" t="n">
        <x:f>IF(J9="Leaf",I9*Rollup!$B$5,"")</x:f>
        <x:v>20</x:v>
      </x:c>
      <x:c r="L9" s="22" t="n">
        <x:f>IF(OR(J9&lt;&gt;"Leaf",H9=""),"",K9*H9)</x:f>
        <x:v>128</x:v>
      </x:c>
      <x:c r="M9" s="16" t="str">
        <x:f>IF(A9="","",IF(COUNTIF($A$6:$A$100,A9)&gt;1,"Duplicate row ID",IF(AND(B9&lt;&gt;"",COUNTIF($A$6:$A$100,B9)=0),"Missing parent",IF(OR(B9=A9,N9=A9,O9=A9,P9=A9),"Cycle","OK"))))</x:f>
        <x:v>OK</x:v>
      </x:c>
      <x:c r="N9" t="str">
        <x:f>IFERROR(VLOOKUP(B9,$A$6:$B$100,2,FALSE),"")</x:f>
        <x:v>KIT</x:v>
      </x:c>
      <x:c r="O9" t="str">
        <x:f>IFERROR(VLOOKUP(N9,$A$6:$B$100,2,FALSE),"")</x:f>
      </x:c>
      <x:c r="P9" t="str">
        <x:f>IFERROR(VLOOKUP(O9,$A$6:$B$100,2,FALSE),"")</x:f>
      </x:c>
    </x:row>
    <x:row r="10">
      <x:c r="A10" s="30" t="str">
        <x:v>FAN-SCREW</x:v>
      </x:c>
      <x:c r="B10" s="30" t="str">
        <x:v>FAN</x:v>
      </x:c>
      <x:c r="C10" s="30" t="n">
        <x:v>2</x:v>
      </x:c>
      <x:c r="D10" s="30" t="str">
        <x:v>SCR-M4</x:v>
      </x:c>
      <x:c r="E10" s="30" t="str">
        <x:v>M4 fixing screw</x:v>
      </x:c>
      <x:c r="F10" s="30" t="n">
        <x:v>4</x:v>
      </x:c>
      <x:c r="G10" s="30" t="str">
        <x:v>each</x:v>
      </x:c>
      <x:c r="H10" s="33" t="n">
        <x:v>0.12</x:v>
      </x:c>
      <x:c r="I10" s="19" t="n">
        <x:f>IF(A10="","",IF(B10="",F10,F10*SUMIF($A$6:A9,B10,$I$6:I9)))</x:f>
        <x:v>8</x:v>
      </x:c>
      <x:c r="J10" s="19" t="str">
        <x:f>IF(A10="","",IF(COUNTIF($B$6:$B$100,A10)=0,"Leaf","Assembly"))</x:f>
        <x:v>Leaf</x:v>
      </x:c>
      <x:c r="K10" s="19" t="n">
        <x:f>IF(J10="Leaf",I10*Rollup!$B$5,"")</x:f>
        <x:v>80</x:v>
      </x:c>
      <x:c r="L10" s="22" t="n">
        <x:f>IF(OR(J10&lt;&gt;"Leaf",H10=""),"",K10*H10)</x:f>
        <x:v>9.6</x:v>
      </x:c>
      <x:c r="M10" s="16" t="str">
        <x:f>IF(A10="","",IF(COUNTIF($A$6:$A$100,A10)&gt;1,"Duplicate row ID",IF(AND(B10&lt;&gt;"",COUNTIF($A$6:$A$100,B10)=0),"Missing parent",IF(OR(B10=A10,N10=A10,O10=A10,P10=A10),"Cycle","OK"))))</x:f>
        <x:v>OK</x:v>
      </x:c>
      <x:c r="N10" t="str">
        <x:f>IFERROR(VLOOKUP(B10,$A$6:$B$100,2,FALSE),"")</x:f>
        <x:v>KIT</x:v>
      </x:c>
      <x:c r="O10" t="str">
        <x:f>IFERROR(VLOOKUP(N10,$A$6:$B$100,2,FALSE),"")</x:f>
      </x:c>
      <x:c r="P10" t="str">
        <x:f>IFERROR(VLOOKUP(O10,$A$6:$B$100,2,FALSE),"")</x:f>
      </x:c>
    </x:row>
    <x:row r="11">
      <x:c r="A11" s="30" t="str">
        <x:v>MOUNT</x:v>
      </x:c>
      <x:c r="B11" s="30" t="str">
        <x:v>KIT</x:v>
      </x:c>
      <x:c r="C11" s="30" t="n">
        <x:v>1</x:v>
      </x:c>
      <x:c r="D11" s="30" t="str">
        <x:v>AB-MOUNT</x:v>
      </x:c>
      <x:c r="E11" s="30" t="str">
        <x:v>Mounting pack</x:v>
      </x:c>
      <x:c r="F11" s="30" t="n">
        <x:v>1</x:v>
      </x:c>
      <x:c r="G11" s="30" t="str">
        <x:v>each</x:v>
      </x:c>
      <x:c r="H11" s="33"/>
      <x:c r="I11" s="19" t="n">
        <x:f>IF(A11="","",IF(B11="",F11,F11*SUMIF($A$6:A10,B11,$I$6:I10)))</x:f>
        <x:v>1</x:v>
      </x:c>
      <x:c r="J11" s="19" t="str">
        <x:f>IF(A11="","",IF(COUNTIF($B$6:$B$100,A11)=0,"Leaf","Assembly"))</x:f>
        <x:v>Assembly</x:v>
      </x:c>
      <x:c r="K11" s="19" t="str">
        <x:f>IF(J11="Leaf",I11*Rollup!$B$5,"")</x:f>
      </x:c>
      <x:c r="L11" s="22" t="str">
        <x:f>IF(OR(J11&lt;&gt;"Leaf",H11=""),"",K11*H11)</x:f>
      </x:c>
      <x:c r="M11" s="16" t="str">
        <x:f>IF(A11="","",IF(COUNTIF($A$6:$A$100,A11)&gt;1,"Duplicate row ID",IF(AND(B11&lt;&gt;"",COUNTIF($A$6:$A$100,B11)=0),"Missing parent",IF(OR(B11=A11,N11=A11,O11=A11,P11=A11),"Cycle","OK"))))</x:f>
        <x:v>OK</x:v>
      </x:c>
      <x:c r="N11" t="str">
        <x:f>IFERROR(VLOOKUP(B11,$A$6:$B$100,2,FALSE),"")</x:f>
      </x:c>
      <x:c r="O11" t="str">
        <x:f>IFERROR(VLOOKUP(N11,$A$6:$B$100,2,FALSE),"")</x:f>
      </x:c>
      <x:c r="P11" t="str">
        <x:f>IFERROR(VLOOKUP(O11,$A$6:$B$100,2,FALSE),"")</x:f>
      </x:c>
    </x:row>
    <x:row r="12">
      <x:c r="A12" s="30" t="str">
        <x:v>BRACKET</x:v>
      </x:c>
      <x:c r="B12" s="30" t="str">
        <x:v>MOUNT</x:v>
      </x:c>
      <x:c r="C12" s="30" t="n">
        <x:v>2</x:v>
      </x:c>
      <x:c r="D12" s="30" t="str">
        <x:v>BRK-2</x:v>
      </x:c>
      <x:c r="E12" s="30" t="str">
        <x:v>Mounting bracket</x:v>
      </x:c>
      <x:c r="F12" s="30" t="n">
        <x:v>2</x:v>
      </x:c>
      <x:c r="G12" s="30" t="str">
        <x:v>each</x:v>
      </x:c>
      <x:c r="H12" s="33" t="n">
        <x:v>2.25</x:v>
      </x:c>
      <x:c r="I12" s="19" t="n">
        <x:f>IF(A12="","",IF(B12="",F12,F12*SUMIF($A$6:A11,B12,$I$6:I11)))</x:f>
        <x:v>2</x:v>
      </x:c>
      <x:c r="J12" s="19" t="str">
        <x:f>IF(A12="","",IF(COUNTIF($B$6:$B$100,A12)=0,"Leaf","Assembly"))</x:f>
        <x:v>Leaf</x:v>
      </x:c>
      <x:c r="K12" s="19" t="n">
        <x:f>IF(J12="Leaf",I12*Rollup!$B$5,"")</x:f>
        <x:v>20</x:v>
      </x:c>
      <x:c r="L12" s="22" t="n">
        <x:f>IF(OR(J12&lt;&gt;"Leaf",H12=""),"",K12*H12)</x:f>
        <x:v>45</x:v>
      </x:c>
      <x:c r="M12" s="16" t="str">
        <x:f>IF(A12="","",IF(COUNTIF($A$6:$A$100,A12)&gt;1,"Duplicate row ID",IF(AND(B12&lt;&gt;"",COUNTIF($A$6:$A$100,B12)=0),"Missing parent",IF(OR(B12=A12,N12=A12,O12=A12,P12=A12),"Cycle","OK"))))</x:f>
        <x:v>OK</x:v>
      </x:c>
      <x:c r="N12" t="str">
        <x:f>IFERROR(VLOOKUP(B12,$A$6:$B$100,2,FALSE),"")</x:f>
        <x:v>KIT</x:v>
      </x:c>
      <x:c r="O12" t="str">
        <x:f>IFERROR(VLOOKUP(N12,$A$6:$B$100,2,FALSE),"")</x:f>
      </x:c>
      <x:c r="P12" t="str">
        <x:f>IFERROR(VLOOKUP(O12,$A$6:$B$100,2,FALSE),"")</x:f>
      </x:c>
    </x:row>
    <x:row r="13">
      <x:c r="A13" s="30" t="str">
        <x:v>MOUNT-SCREW</x:v>
      </x:c>
      <x:c r="B13" s="30" t="str">
        <x:v>MOUNT</x:v>
      </x:c>
      <x:c r="C13" s="30" t="n">
        <x:v>2</x:v>
      </x:c>
      <x:c r="D13" s="30" t="str">
        <x:v>SCR-M4</x:v>
      </x:c>
      <x:c r="E13" s="30" t="str">
        <x:v>M4 fixing screw</x:v>
      </x:c>
      <x:c r="F13" s="30" t="n">
        <x:v>8</x:v>
      </x:c>
      <x:c r="G13" s="30" t="str">
        <x:v>each</x:v>
      </x:c>
      <x:c r="H13" s="33" t="n">
        <x:v>0.12</x:v>
      </x:c>
      <x:c r="I13" s="19" t="n">
        <x:f>IF(A13="","",IF(B13="",F13,F13*SUMIF($A$6:A12,B13,$I$6:I12)))</x:f>
        <x:v>8</x:v>
      </x:c>
      <x:c r="J13" s="19" t="str">
        <x:f>IF(A13="","",IF(COUNTIF($B$6:$B$100,A13)=0,"Leaf","Assembly"))</x:f>
        <x:v>Leaf</x:v>
      </x:c>
      <x:c r="K13" s="19" t="n">
        <x:f>IF(J13="Leaf",I13*Rollup!$B$5,"")</x:f>
        <x:v>80</x:v>
      </x:c>
      <x:c r="L13" s="22" t="n">
        <x:f>IF(OR(J13&lt;&gt;"Leaf",H13=""),"",K13*H13)</x:f>
        <x:v>9.6</x:v>
      </x:c>
      <x:c r="M13" s="16" t="str">
        <x:f>IF(A13="","",IF(COUNTIF($A$6:$A$100,A13)&gt;1,"Duplicate row ID",IF(AND(B13&lt;&gt;"",COUNTIF($A$6:$A$100,B13)=0),"Missing parent",IF(OR(B13=A13,N13=A13,O13=A13,P13=A13),"Cycle","OK"))))</x:f>
        <x:v>OK</x:v>
      </x:c>
      <x:c r="N13" t="str">
        <x:f>IFERROR(VLOOKUP(B13,$A$6:$B$100,2,FALSE),"")</x:f>
        <x:v>KIT</x:v>
      </x:c>
      <x:c r="O13" t="str">
        <x:f>IFERROR(VLOOKUP(N13,$A$6:$B$100,2,FALSE),"")</x:f>
      </x:c>
      <x:c r="P13" t="str">
        <x:f>IFERROR(VLOOKUP(O13,$A$6:$B$100,2,FALSE),"")</x:f>
      </x:c>
    </x:row>
    <x:row r="14">
      <x:c r="A14" s="30" t="str">
        <x:v>LABEL</x:v>
      </x:c>
      <x:c r="B14" s="30" t="str">
        <x:v>KIT</x:v>
      </x:c>
      <x:c r="C14" s="30" t="n">
        <x:v>1</x:v>
      </x:c>
      <x:c r="D14" s="30" t="str">
        <x:v>LBL-AB</x:v>
      </x:c>
      <x:c r="E14" s="30" t="str">
        <x:v>Product identification label</x:v>
      </x:c>
      <x:c r="F14" s="30" t="n">
        <x:v>1</x:v>
      </x:c>
      <x:c r="G14" s="30" t="str">
        <x:v>each</x:v>
      </x:c>
      <x:c r="H14" s="33" t="n">
        <x:v>0.2</x:v>
      </x:c>
      <x:c r="I14" s="19" t="n">
        <x:f>IF(A14="","",IF(B14="",F14,F14*SUMIF($A$6:A13,B14,$I$6:I13)))</x:f>
        <x:v>1</x:v>
      </x:c>
      <x:c r="J14" s="19" t="str">
        <x:f>IF(A14="","",IF(COUNTIF($B$6:$B$100,A14)=0,"Leaf","Assembly"))</x:f>
        <x:v>Leaf</x:v>
      </x:c>
      <x:c r="K14" s="19" t="n">
        <x:f>IF(J14="Leaf",I14*Rollup!$B$5,"")</x:f>
        <x:v>10</x:v>
      </x:c>
      <x:c r="L14" s="22" t="n">
        <x:f>IF(OR(J14&lt;&gt;"Leaf",H14=""),"",K14*H14)</x:f>
        <x:v>2</x:v>
      </x:c>
      <x:c r="M14" s="16" t="str">
        <x:f>IF(A14="","",IF(COUNTIF($A$6:$A$100,A14)&gt;1,"Duplicate row ID",IF(AND(B14&lt;&gt;"",COUNTIF($A$6:$A$100,B14)=0),"Missing parent",IF(OR(B14=A14,N14=A14,O14=A14,P14=A14),"Cycle","OK"))))</x:f>
        <x:v>OK</x:v>
      </x:c>
      <x:c r="N14" t="str">
        <x:f>IFERROR(VLOOKUP(B14,$A$6:$B$100,2,FALSE),"")</x:f>
      </x:c>
      <x:c r="O14" t="str">
        <x:f>IFERROR(VLOOKUP(N14,$A$6:$B$100,2,FALSE),"")</x:f>
      </x:c>
      <x:c r="P14" t="str">
        <x:f>IFERROR(VLOOKUP(O14,$A$6:$B$100,2,FALSE),"")</x:f>
      </x:c>
    </x:row>
    <x:row r="15">
      <x:c r="A15" s="30"/>
      <x:c r="B15" s="30"/>
      <x:c r="C15" s="30"/>
      <x:c r="D15" s="30"/>
      <x:c r="E15" s="30"/>
      <x:c r="F15" s="30"/>
      <x:c r="G15" s="30"/>
      <x:c r="H15" s="33"/>
      <x:c r="I15" s="19" t="str">
        <x:f>IF(A15="","",IF(B15="",F15,F15*SUMIF($A$6:A14,B15,$I$6:I14)))</x:f>
      </x:c>
      <x:c r="J15" s="19" t="str">
        <x:f>IF(A15="","",IF(COUNTIF($B$6:$B$100,A15)=0,"Leaf","Assembly"))</x:f>
      </x:c>
      <x:c r="K15" s="19" t="str">
        <x:f>IF(J15="Leaf",I15*Rollup!$B$5,"")</x:f>
      </x:c>
      <x:c r="L15" s="22" t="str">
        <x:f>IF(OR(J15&lt;&gt;"Leaf",H15=""),"",K15*H15)</x:f>
      </x:c>
      <x:c r="M15" s="16" t="str">
        <x:f>IF(A15="","",IF(COUNTIF($A$6:$A$100,A15)&gt;1,"Duplicate row ID",IF(AND(B15&lt;&gt;"",COUNTIF($A$6:$A$100,B15)=0),"Missing parent",IF(OR(B15=A15,N15=A15,O15=A15,P15=A15),"Cycle","OK"))))</x:f>
      </x:c>
      <x:c r="N15" t="str">
        <x:f>IFERROR(VLOOKUP(B15,$A$6:$B$100,2,FALSE),"")</x:f>
      </x:c>
      <x:c r="O15" t="str">
        <x:f>IFERROR(VLOOKUP(N15,$A$6:$B$100,2,FALSE),"")</x:f>
      </x:c>
      <x:c r="P15" t="str">
        <x:f>IFERROR(VLOOKUP(O15,$A$6:$B$100,2,FALSE),"")</x:f>
      </x:c>
    </x:row>
    <x:row r="16">
      <x:c r="A16" s="30"/>
      <x:c r="B16" s="30"/>
      <x:c r="C16" s="30"/>
      <x:c r="D16" s="30"/>
      <x:c r="E16" s="30"/>
      <x:c r="F16" s="30"/>
      <x:c r="G16" s="30"/>
      <x:c r="H16" s="33"/>
      <x:c r="I16" s="19" t="str">
        <x:f>IF(A16="","",IF(B16="",F16,F16*SUMIF($A$6:A15,B16,$I$6:I15)))</x:f>
      </x:c>
      <x:c r="J16" s="19" t="str">
        <x:f>IF(A16="","",IF(COUNTIF($B$6:$B$100,A16)=0,"Leaf","Assembly"))</x:f>
      </x:c>
      <x:c r="K16" s="19" t="str">
        <x:f>IF(J16="Leaf",I16*Rollup!$B$5,"")</x:f>
      </x:c>
      <x:c r="L16" s="22" t="str">
        <x:f>IF(OR(J16&lt;&gt;"Leaf",H16=""),"",K16*H16)</x:f>
      </x:c>
      <x:c r="M16" s="16" t="str">
        <x:f>IF(A16="","",IF(COUNTIF($A$6:$A$100,A16)&gt;1,"Duplicate row ID",IF(AND(B16&lt;&gt;"",COUNTIF($A$6:$A$100,B16)=0),"Missing parent",IF(OR(B16=A16,N16=A16,O16=A16,P16=A16),"Cycle","OK"))))</x:f>
      </x:c>
      <x:c r="N16" t="str">
        <x:f>IFERROR(VLOOKUP(B16,$A$6:$B$100,2,FALSE),"")</x:f>
      </x:c>
      <x:c r="O16" t="str">
        <x:f>IFERROR(VLOOKUP(N16,$A$6:$B$100,2,FALSE),"")</x:f>
      </x:c>
      <x:c r="P16" t="str">
        <x:f>IFERROR(VLOOKUP(O16,$A$6:$B$100,2,FALSE),"")</x:f>
      </x:c>
    </x:row>
    <x:row r="17">
      <x:c r="A17" s="30"/>
      <x:c r="B17" s="30"/>
      <x:c r="C17" s="30"/>
      <x:c r="D17" s="30"/>
      <x:c r="E17" s="30"/>
      <x:c r="F17" s="30"/>
      <x:c r="G17" s="30"/>
      <x:c r="H17" s="33"/>
      <x:c r="I17" s="19" t="str">
        <x:f>IF(A17="","",IF(B17="",F17,F17*SUMIF($A$6:A16,B17,$I$6:I16)))</x:f>
      </x:c>
      <x:c r="J17" s="19" t="str">
        <x:f>IF(A17="","",IF(COUNTIF($B$6:$B$100,A17)=0,"Leaf","Assembly"))</x:f>
      </x:c>
      <x:c r="K17" s="19" t="str">
        <x:f>IF(J17="Leaf",I17*Rollup!$B$5,"")</x:f>
      </x:c>
      <x:c r="L17" s="22" t="str">
        <x:f>IF(OR(J17&lt;&gt;"Leaf",H17=""),"",K17*H17)</x:f>
      </x:c>
      <x:c r="M17" s="16" t="str">
        <x:f>IF(A17="","",IF(COUNTIF($A$6:$A$100,A17)&gt;1,"Duplicate row ID",IF(AND(B17&lt;&gt;"",COUNTIF($A$6:$A$100,B17)=0),"Missing parent",IF(OR(B17=A17,N17=A17,O17=A17,P17=A17),"Cycle","OK"))))</x:f>
      </x:c>
      <x:c r="N17" t="str">
        <x:f>IFERROR(VLOOKUP(B17,$A$6:$B$100,2,FALSE),"")</x:f>
      </x:c>
      <x:c r="O17" t="str">
        <x:f>IFERROR(VLOOKUP(N17,$A$6:$B$100,2,FALSE),"")</x:f>
      </x:c>
      <x:c r="P17" t="str">
        <x:f>IFERROR(VLOOKUP(O17,$A$6:$B$100,2,FALSE),"")</x:f>
      </x:c>
    </x:row>
    <x:row r="18">
      <x:c r="A18" s="30"/>
      <x:c r="B18" s="30"/>
      <x:c r="C18" s="30"/>
      <x:c r="D18" s="30"/>
      <x:c r="E18" s="30"/>
      <x:c r="F18" s="30"/>
      <x:c r="G18" s="30"/>
      <x:c r="H18" s="33"/>
      <x:c r="I18" s="19" t="str">
        <x:f>IF(A18="","",IF(B18="",F18,F18*SUMIF($A$6:A17,B18,$I$6:I17)))</x:f>
      </x:c>
      <x:c r="J18" s="19" t="str">
        <x:f>IF(A18="","",IF(COUNTIF($B$6:$B$100,A18)=0,"Leaf","Assembly"))</x:f>
      </x:c>
      <x:c r="K18" s="19" t="str">
        <x:f>IF(J18="Leaf",I18*Rollup!$B$5,"")</x:f>
      </x:c>
      <x:c r="L18" s="22" t="str">
        <x:f>IF(OR(J18&lt;&gt;"Leaf",H18=""),"",K18*H18)</x:f>
      </x:c>
      <x:c r="M18" s="16" t="str">
        <x:f>IF(A18="","",IF(COUNTIF($A$6:$A$100,A18)&gt;1,"Duplicate row ID",IF(AND(B18&lt;&gt;"",COUNTIF($A$6:$A$100,B18)=0),"Missing parent",IF(OR(B18=A18,N18=A18,O18=A18,P18=A18),"Cycle","OK"))))</x:f>
      </x:c>
      <x:c r="N18" t="str">
        <x:f>IFERROR(VLOOKUP(B18,$A$6:$B$100,2,FALSE),"")</x:f>
      </x:c>
      <x:c r="O18" t="str">
        <x:f>IFERROR(VLOOKUP(N18,$A$6:$B$100,2,FALSE),"")</x:f>
      </x:c>
      <x:c r="P18" t="str">
        <x:f>IFERROR(VLOOKUP(O18,$A$6:$B$100,2,FALSE),"")</x:f>
      </x:c>
    </x:row>
    <x:row r="19">
      <x:c r="A19" s="30"/>
      <x:c r="B19" s="30"/>
      <x:c r="C19" s="30"/>
      <x:c r="D19" s="30"/>
      <x:c r="E19" s="30"/>
      <x:c r="F19" s="30"/>
      <x:c r="G19" s="30"/>
      <x:c r="H19" s="33"/>
      <x:c r="I19" s="19" t="str">
        <x:f>IF(A19="","",IF(B19="",F19,F19*SUMIF($A$6:A18,B19,$I$6:I18)))</x:f>
      </x:c>
      <x:c r="J19" s="19" t="str">
        <x:f>IF(A19="","",IF(COUNTIF($B$6:$B$100,A19)=0,"Leaf","Assembly"))</x:f>
      </x:c>
      <x:c r="K19" s="19" t="str">
        <x:f>IF(J19="Leaf",I19*Rollup!$B$5,"")</x:f>
      </x:c>
      <x:c r="L19" s="22" t="str">
        <x:f>IF(OR(J19&lt;&gt;"Leaf",H19=""),"",K19*H19)</x:f>
      </x:c>
      <x:c r="M19" s="16" t="str">
        <x:f>IF(A19="","",IF(COUNTIF($A$6:$A$100,A19)&gt;1,"Duplicate row ID",IF(AND(B19&lt;&gt;"",COUNTIF($A$6:$A$100,B19)=0),"Missing parent",IF(OR(B19=A19,N19=A19,O19=A19,P19=A19),"Cycle","OK"))))</x:f>
      </x:c>
      <x:c r="N19" t="str">
        <x:f>IFERROR(VLOOKUP(B19,$A$6:$B$100,2,FALSE),"")</x:f>
      </x:c>
      <x:c r="O19" t="str">
        <x:f>IFERROR(VLOOKUP(N19,$A$6:$B$100,2,FALSE),"")</x:f>
      </x:c>
      <x:c r="P19" t="str">
        <x:f>IFERROR(VLOOKUP(O19,$A$6:$B$100,2,FALSE),"")</x:f>
      </x:c>
    </x:row>
    <x:row r="20">
      <x:c r="A20" s="30"/>
      <x:c r="B20" s="30"/>
      <x:c r="C20" s="30"/>
      <x:c r="D20" s="30"/>
      <x:c r="E20" s="30"/>
      <x:c r="F20" s="30"/>
      <x:c r="G20" s="30"/>
      <x:c r="H20" s="33"/>
      <x:c r="I20" s="19" t="str">
        <x:f>IF(A20="","",IF(B20="",F20,F20*SUMIF($A$6:A19,B20,$I$6:I19)))</x:f>
      </x:c>
      <x:c r="J20" s="19" t="str">
        <x:f>IF(A20="","",IF(COUNTIF($B$6:$B$100,A20)=0,"Leaf","Assembly"))</x:f>
      </x:c>
      <x:c r="K20" s="19" t="str">
        <x:f>IF(J20="Leaf",I20*Rollup!$B$5,"")</x:f>
      </x:c>
      <x:c r="L20" s="22" t="str">
        <x:f>IF(OR(J20&lt;&gt;"Leaf",H20=""),"",K20*H20)</x:f>
      </x:c>
      <x:c r="M20" s="16" t="str">
        <x:f>IF(A20="","",IF(COUNTIF($A$6:$A$100,A20)&gt;1,"Duplicate row ID",IF(AND(B20&lt;&gt;"",COUNTIF($A$6:$A$100,B20)=0),"Missing parent",IF(OR(B20=A20,N20=A20,O20=A20,P20=A20),"Cycle","OK"))))</x:f>
      </x:c>
      <x:c r="N20" t="str">
        <x:f>IFERROR(VLOOKUP(B20,$A$6:$B$100,2,FALSE),"")</x:f>
      </x:c>
      <x:c r="O20" t="str">
        <x:f>IFERROR(VLOOKUP(N20,$A$6:$B$100,2,FALSE),"")</x:f>
      </x:c>
      <x:c r="P20" t="str">
        <x:f>IFERROR(VLOOKUP(O20,$A$6:$B$100,2,FALSE),"")</x:f>
      </x:c>
    </x:row>
    <x:row r="21">
      <x:c r="A21" s="30"/>
      <x:c r="B21" s="30"/>
      <x:c r="C21" s="30"/>
      <x:c r="D21" s="30"/>
      <x:c r="E21" s="30"/>
      <x:c r="F21" s="30"/>
      <x:c r="G21" s="30"/>
      <x:c r="H21" s="33"/>
      <x:c r="I21" s="19" t="str">
        <x:f>IF(A21="","",IF(B21="",F21,F21*SUMIF($A$6:A20,B21,$I$6:I20)))</x:f>
      </x:c>
      <x:c r="J21" s="19" t="str">
        <x:f>IF(A21="","",IF(COUNTIF($B$6:$B$100,A21)=0,"Leaf","Assembly"))</x:f>
      </x:c>
      <x:c r="K21" s="19" t="str">
        <x:f>IF(J21="Leaf",I21*Rollup!$B$5,"")</x:f>
      </x:c>
      <x:c r="L21" s="22" t="str">
        <x:f>IF(OR(J21&lt;&gt;"Leaf",H21=""),"",K21*H21)</x:f>
      </x:c>
      <x:c r="M21" s="16" t="str">
        <x:f>IF(A21="","",IF(COUNTIF($A$6:$A$100,A21)&gt;1,"Duplicate row ID",IF(AND(B21&lt;&gt;"",COUNTIF($A$6:$A$100,B21)=0),"Missing parent",IF(OR(B21=A21,N21=A21,O21=A21,P21=A21),"Cycle","OK"))))</x:f>
      </x:c>
      <x:c r="N21" t="str">
        <x:f>IFERROR(VLOOKUP(B21,$A$6:$B$100,2,FALSE),"")</x:f>
      </x:c>
      <x:c r="O21" t="str">
        <x:f>IFERROR(VLOOKUP(N21,$A$6:$B$100,2,FALSE),"")</x:f>
      </x:c>
      <x:c r="P21" t="str">
        <x:f>IFERROR(VLOOKUP(O21,$A$6:$B$100,2,FALSE),"")</x:f>
      </x:c>
    </x:row>
    <x:row r="22">
      <x:c r="A22" s="30"/>
      <x:c r="B22" s="30"/>
      <x:c r="C22" s="30"/>
      <x:c r="D22" s="30"/>
      <x:c r="E22" s="30"/>
      <x:c r="F22" s="30"/>
      <x:c r="G22" s="30"/>
      <x:c r="H22" s="33"/>
      <x:c r="I22" s="19" t="str">
        <x:f>IF(A22="","",IF(B22="",F22,F22*SUMIF($A$6:A21,B22,$I$6:I21)))</x:f>
      </x:c>
      <x:c r="J22" s="19" t="str">
        <x:f>IF(A22="","",IF(COUNTIF($B$6:$B$100,A22)=0,"Leaf","Assembly"))</x:f>
      </x:c>
      <x:c r="K22" s="19" t="str">
        <x:f>IF(J22="Leaf",I22*Rollup!$B$5,"")</x:f>
      </x:c>
      <x:c r="L22" s="22" t="str">
        <x:f>IF(OR(J22&lt;&gt;"Leaf",H22=""),"",K22*H22)</x:f>
      </x:c>
      <x:c r="M22" s="16" t="str">
        <x:f>IF(A22="","",IF(COUNTIF($A$6:$A$100,A22)&gt;1,"Duplicate row ID",IF(AND(B22&lt;&gt;"",COUNTIF($A$6:$A$100,B22)=0),"Missing parent",IF(OR(B22=A22,N22=A22,O22=A22,P22=A22),"Cycle","OK"))))</x:f>
      </x:c>
      <x:c r="N22" t="str">
        <x:f>IFERROR(VLOOKUP(B22,$A$6:$B$100,2,FALSE),"")</x:f>
      </x:c>
      <x:c r="O22" t="str">
        <x:f>IFERROR(VLOOKUP(N22,$A$6:$B$100,2,FALSE),"")</x:f>
      </x:c>
      <x:c r="P22" t="str">
        <x:f>IFERROR(VLOOKUP(O22,$A$6:$B$100,2,FALSE),"")</x:f>
      </x:c>
    </x:row>
    <x:row r="23">
      <x:c r="A23" s="30"/>
      <x:c r="B23" s="30"/>
      <x:c r="C23" s="30"/>
      <x:c r="D23" s="30"/>
      <x:c r="E23" s="30"/>
      <x:c r="F23" s="30"/>
      <x:c r="G23" s="30"/>
      <x:c r="H23" s="33"/>
      <x:c r="I23" s="19" t="str">
        <x:f>IF(A23="","",IF(B23="",F23,F23*SUMIF($A$6:A22,B23,$I$6:I22)))</x:f>
      </x:c>
      <x:c r="J23" s="19" t="str">
        <x:f>IF(A23="","",IF(COUNTIF($B$6:$B$100,A23)=0,"Leaf","Assembly"))</x:f>
      </x:c>
      <x:c r="K23" s="19" t="str">
        <x:f>IF(J23="Leaf",I23*Rollup!$B$5,"")</x:f>
      </x:c>
      <x:c r="L23" s="22" t="str">
        <x:f>IF(OR(J23&lt;&gt;"Leaf",H23=""),"",K23*H23)</x:f>
      </x:c>
      <x:c r="M23" s="16" t="str">
        <x:f>IF(A23="","",IF(COUNTIF($A$6:$A$100,A23)&gt;1,"Duplicate row ID",IF(AND(B23&lt;&gt;"",COUNTIF($A$6:$A$100,B23)=0),"Missing parent",IF(OR(B23=A23,N23=A23,O23=A23,P23=A23),"Cycle","OK"))))</x:f>
      </x:c>
      <x:c r="N23" t="str">
        <x:f>IFERROR(VLOOKUP(B23,$A$6:$B$100,2,FALSE),"")</x:f>
      </x:c>
      <x:c r="O23" t="str">
        <x:f>IFERROR(VLOOKUP(N23,$A$6:$B$100,2,FALSE),"")</x:f>
      </x:c>
      <x:c r="P23" t="str">
        <x:f>IFERROR(VLOOKUP(O23,$A$6:$B$100,2,FALSE),"")</x:f>
      </x:c>
    </x:row>
    <x:row r="24">
      <x:c r="A24" s="30"/>
      <x:c r="B24" s="30"/>
      <x:c r="C24" s="30"/>
      <x:c r="D24" s="30"/>
      <x:c r="E24" s="30"/>
      <x:c r="F24" s="30"/>
      <x:c r="G24" s="30"/>
      <x:c r="H24" s="33"/>
      <x:c r="I24" s="19" t="str">
        <x:f>IF(A24="","",IF(B24="",F24,F24*SUMIF($A$6:A23,B24,$I$6:I23)))</x:f>
      </x:c>
      <x:c r="J24" s="19" t="str">
        <x:f>IF(A24="","",IF(COUNTIF($B$6:$B$100,A24)=0,"Leaf","Assembly"))</x:f>
      </x:c>
      <x:c r="K24" s="19" t="str">
        <x:f>IF(J24="Leaf",I24*Rollup!$B$5,"")</x:f>
      </x:c>
      <x:c r="L24" s="22" t="str">
        <x:f>IF(OR(J24&lt;&gt;"Leaf",H24=""),"",K24*H24)</x:f>
      </x:c>
      <x:c r="M24" s="16" t="str">
        <x:f>IF(A24="","",IF(COUNTIF($A$6:$A$100,A24)&gt;1,"Duplicate row ID",IF(AND(B24&lt;&gt;"",COUNTIF($A$6:$A$100,B24)=0),"Missing parent",IF(OR(B24=A24,N24=A24,O24=A24,P24=A24),"Cycle","OK"))))</x:f>
      </x:c>
      <x:c r="N24" t="str">
        <x:f>IFERROR(VLOOKUP(B24,$A$6:$B$100,2,FALSE),"")</x:f>
      </x:c>
      <x:c r="O24" t="str">
        <x:f>IFERROR(VLOOKUP(N24,$A$6:$B$100,2,FALSE),"")</x:f>
      </x:c>
      <x:c r="P24" t="str">
        <x:f>IFERROR(VLOOKUP(O24,$A$6:$B$100,2,FALSE),"")</x:f>
      </x:c>
    </x:row>
    <x:row r="25">
      <x:c r="A25" s="30"/>
      <x:c r="B25" s="30"/>
      <x:c r="C25" s="30"/>
      <x:c r="D25" s="30"/>
      <x:c r="E25" s="30"/>
      <x:c r="F25" s="30"/>
      <x:c r="G25" s="30"/>
      <x:c r="H25" s="33"/>
      <x:c r="I25" s="19" t="str">
        <x:f>IF(A25="","",IF(B25="",F25,F25*SUMIF($A$6:A24,B25,$I$6:I24)))</x:f>
      </x:c>
      <x:c r="J25" s="19" t="str">
        <x:f>IF(A25="","",IF(COUNTIF($B$6:$B$100,A25)=0,"Leaf","Assembly"))</x:f>
      </x:c>
      <x:c r="K25" s="19" t="str">
        <x:f>IF(J25="Leaf",I25*Rollup!$B$5,"")</x:f>
      </x:c>
      <x:c r="L25" s="22" t="str">
        <x:f>IF(OR(J25&lt;&gt;"Leaf",H25=""),"",K25*H25)</x:f>
      </x:c>
      <x:c r="M25" s="16" t="str">
        <x:f>IF(A25="","",IF(COUNTIF($A$6:$A$100,A25)&gt;1,"Duplicate row ID",IF(AND(B25&lt;&gt;"",COUNTIF($A$6:$A$100,B25)=0),"Missing parent",IF(OR(B25=A25,N25=A25,O25=A25,P25=A25),"Cycle","OK"))))</x:f>
      </x:c>
      <x:c r="N25" t="str">
        <x:f>IFERROR(VLOOKUP(B25,$A$6:$B$100,2,FALSE),"")</x:f>
      </x:c>
      <x:c r="O25" t="str">
        <x:f>IFERROR(VLOOKUP(N25,$A$6:$B$100,2,FALSE),"")</x:f>
      </x:c>
      <x:c r="P25" t="str">
        <x:f>IFERROR(VLOOKUP(O25,$A$6:$B$100,2,FALSE),"")</x:f>
      </x:c>
    </x:row>
    <x:row r="26">
      <x:c r="A26" s="30"/>
      <x:c r="B26" s="30"/>
      <x:c r="C26" s="30"/>
      <x:c r="D26" s="30"/>
      <x:c r="E26" s="30"/>
      <x:c r="F26" s="30"/>
      <x:c r="G26" s="30"/>
      <x:c r="H26" s="33"/>
      <x:c r="I26" s="19" t="str">
        <x:f>IF(A26="","",IF(B26="",F26,F26*SUMIF($A$6:A25,B26,$I$6:I25)))</x:f>
      </x:c>
      <x:c r="J26" s="19" t="str">
        <x:f>IF(A26="","",IF(COUNTIF($B$6:$B$100,A26)=0,"Leaf","Assembly"))</x:f>
      </x:c>
      <x:c r="K26" s="19" t="str">
        <x:f>IF(J26="Leaf",I26*Rollup!$B$5,"")</x:f>
      </x:c>
      <x:c r="L26" s="22" t="str">
        <x:f>IF(OR(J26&lt;&gt;"Leaf",H26=""),"",K26*H26)</x:f>
      </x:c>
      <x:c r="M26" s="16" t="str">
        <x:f>IF(A26="","",IF(COUNTIF($A$6:$A$100,A26)&gt;1,"Duplicate row ID",IF(AND(B26&lt;&gt;"",COUNTIF($A$6:$A$100,B26)=0),"Missing parent",IF(OR(B26=A26,N26=A26,O26=A26,P26=A26),"Cycle","OK"))))</x:f>
      </x:c>
      <x:c r="N26" t="str">
        <x:f>IFERROR(VLOOKUP(B26,$A$6:$B$100,2,FALSE),"")</x:f>
      </x:c>
      <x:c r="O26" t="str">
        <x:f>IFERROR(VLOOKUP(N26,$A$6:$B$100,2,FALSE),"")</x:f>
      </x:c>
      <x:c r="P26" t="str">
        <x:f>IFERROR(VLOOKUP(O26,$A$6:$B$100,2,FALSE),"")</x:f>
      </x:c>
    </x:row>
    <x:row r="27">
      <x:c r="A27" s="30"/>
      <x:c r="B27" s="30"/>
      <x:c r="C27" s="30"/>
      <x:c r="D27" s="30"/>
      <x:c r="E27" s="30"/>
      <x:c r="F27" s="30"/>
      <x:c r="G27" s="30"/>
      <x:c r="H27" s="33"/>
      <x:c r="I27" s="19" t="str">
        <x:f>IF(A27="","",IF(B27="",F27,F27*SUMIF($A$6:A26,B27,$I$6:I26)))</x:f>
      </x:c>
      <x:c r="J27" s="19" t="str">
        <x:f>IF(A27="","",IF(COUNTIF($B$6:$B$100,A27)=0,"Leaf","Assembly"))</x:f>
      </x:c>
      <x:c r="K27" s="19" t="str">
        <x:f>IF(J27="Leaf",I27*Rollup!$B$5,"")</x:f>
      </x:c>
      <x:c r="L27" s="22" t="str">
        <x:f>IF(OR(J27&lt;&gt;"Leaf",H27=""),"",K27*H27)</x:f>
      </x:c>
      <x:c r="M27" s="16" t="str">
        <x:f>IF(A27="","",IF(COUNTIF($A$6:$A$100,A27)&gt;1,"Duplicate row ID",IF(AND(B27&lt;&gt;"",COUNTIF($A$6:$A$100,B27)=0),"Missing parent",IF(OR(B27=A27,N27=A27,O27=A27,P27=A27),"Cycle","OK"))))</x:f>
      </x:c>
      <x:c r="N27" t="str">
        <x:f>IFERROR(VLOOKUP(B27,$A$6:$B$100,2,FALSE),"")</x:f>
      </x:c>
      <x:c r="O27" t="str">
        <x:f>IFERROR(VLOOKUP(N27,$A$6:$B$100,2,FALSE),"")</x:f>
      </x:c>
      <x:c r="P27" t="str">
        <x:f>IFERROR(VLOOKUP(O27,$A$6:$B$100,2,FALSE),"")</x:f>
      </x:c>
    </x:row>
    <x:row r="28">
      <x:c r="A28" s="30"/>
      <x:c r="B28" s="30"/>
      <x:c r="C28" s="30"/>
      <x:c r="D28" s="30"/>
      <x:c r="E28" s="30"/>
      <x:c r="F28" s="30"/>
      <x:c r="G28" s="30"/>
      <x:c r="H28" s="33"/>
      <x:c r="I28" s="19" t="str">
        <x:f>IF(A28="","",IF(B28="",F28,F28*SUMIF($A$6:A27,B28,$I$6:I27)))</x:f>
      </x:c>
      <x:c r="J28" s="19" t="str">
        <x:f>IF(A28="","",IF(COUNTIF($B$6:$B$100,A28)=0,"Leaf","Assembly"))</x:f>
      </x:c>
      <x:c r="K28" s="19" t="str">
        <x:f>IF(J28="Leaf",I28*Rollup!$B$5,"")</x:f>
      </x:c>
      <x:c r="L28" s="22" t="str">
        <x:f>IF(OR(J28&lt;&gt;"Leaf",H28=""),"",K28*H28)</x:f>
      </x:c>
      <x:c r="M28" s="16" t="str">
        <x:f>IF(A28="","",IF(COUNTIF($A$6:$A$100,A28)&gt;1,"Duplicate row ID",IF(AND(B28&lt;&gt;"",COUNTIF($A$6:$A$100,B28)=0),"Missing parent",IF(OR(B28=A28,N28=A28,O28=A28,P28=A28),"Cycle","OK"))))</x:f>
      </x:c>
      <x:c r="N28" t="str">
        <x:f>IFERROR(VLOOKUP(B28,$A$6:$B$100,2,FALSE),"")</x:f>
      </x:c>
      <x:c r="O28" t="str">
        <x:f>IFERROR(VLOOKUP(N28,$A$6:$B$100,2,FALSE),"")</x:f>
      </x:c>
      <x:c r="P28" t="str">
        <x:f>IFERROR(VLOOKUP(O28,$A$6:$B$100,2,FALSE),"")</x:f>
      </x:c>
    </x:row>
    <x:row r="29">
      <x:c r="A29" s="30"/>
      <x:c r="B29" s="30"/>
      <x:c r="C29" s="30"/>
      <x:c r="D29" s="30"/>
      <x:c r="E29" s="30"/>
      <x:c r="F29" s="30"/>
      <x:c r="G29" s="30"/>
      <x:c r="H29" s="33"/>
      <x:c r="I29" s="19" t="str">
        <x:f>IF(A29="","",IF(B29="",F29,F29*SUMIF($A$6:A28,B29,$I$6:I28)))</x:f>
      </x:c>
      <x:c r="J29" s="19" t="str">
        <x:f>IF(A29="","",IF(COUNTIF($B$6:$B$100,A29)=0,"Leaf","Assembly"))</x:f>
      </x:c>
      <x:c r="K29" s="19" t="str">
        <x:f>IF(J29="Leaf",I29*Rollup!$B$5,"")</x:f>
      </x:c>
      <x:c r="L29" s="22" t="str">
        <x:f>IF(OR(J29&lt;&gt;"Leaf",H29=""),"",K29*H29)</x:f>
      </x:c>
      <x:c r="M29" s="16" t="str">
        <x:f>IF(A29="","",IF(COUNTIF($A$6:$A$100,A29)&gt;1,"Duplicate row ID",IF(AND(B29&lt;&gt;"",COUNTIF($A$6:$A$100,B29)=0),"Missing parent",IF(OR(B29=A29,N29=A29,O29=A29,P29=A29),"Cycle","OK"))))</x:f>
      </x:c>
      <x:c r="N29" t="str">
        <x:f>IFERROR(VLOOKUP(B29,$A$6:$B$100,2,FALSE),"")</x:f>
      </x:c>
      <x:c r="O29" t="str">
        <x:f>IFERROR(VLOOKUP(N29,$A$6:$B$100,2,FALSE),"")</x:f>
      </x:c>
      <x:c r="P29" t="str">
        <x:f>IFERROR(VLOOKUP(O29,$A$6:$B$100,2,FALSE),"")</x:f>
      </x:c>
    </x:row>
    <x:row r="30">
      <x:c r="A30" s="30"/>
      <x:c r="B30" s="30"/>
      <x:c r="C30" s="30"/>
      <x:c r="D30" s="30"/>
      <x:c r="E30" s="30"/>
      <x:c r="F30" s="30"/>
      <x:c r="G30" s="30"/>
      <x:c r="H30" s="33"/>
      <x:c r="I30" s="19" t="str">
        <x:f>IF(A30="","",IF(B30="",F30,F30*SUMIF($A$6:A29,B30,$I$6:I29)))</x:f>
      </x:c>
      <x:c r="J30" s="19" t="str">
        <x:f>IF(A30="","",IF(COUNTIF($B$6:$B$100,A30)=0,"Leaf","Assembly"))</x:f>
      </x:c>
      <x:c r="K30" s="19" t="str">
        <x:f>IF(J30="Leaf",I30*Rollup!$B$5,"")</x:f>
      </x:c>
      <x:c r="L30" s="22" t="str">
        <x:f>IF(OR(J30&lt;&gt;"Leaf",H30=""),"",K30*H30)</x:f>
      </x:c>
      <x:c r="M30" s="16" t="str">
        <x:f>IF(A30="","",IF(COUNTIF($A$6:$A$100,A30)&gt;1,"Duplicate row ID",IF(AND(B30&lt;&gt;"",COUNTIF($A$6:$A$100,B30)=0),"Missing parent",IF(OR(B30=A30,N30=A30,O30=A30,P30=A30),"Cycle","OK"))))</x:f>
      </x:c>
      <x:c r="N30" t="str">
        <x:f>IFERROR(VLOOKUP(B30,$A$6:$B$100,2,FALSE),"")</x:f>
      </x:c>
      <x:c r="O30" t="str">
        <x:f>IFERROR(VLOOKUP(N30,$A$6:$B$100,2,FALSE),"")</x:f>
      </x:c>
      <x:c r="P30" t="str">
        <x:f>IFERROR(VLOOKUP(O30,$A$6:$B$100,2,FALSE),"")</x:f>
      </x:c>
    </x:row>
    <x:row r="31">
      <x:c r="A31" s="30"/>
      <x:c r="B31" s="30"/>
      <x:c r="C31" s="30"/>
      <x:c r="D31" s="30"/>
      <x:c r="E31" s="30"/>
      <x:c r="F31" s="30"/>
      <x:c r="G31" s="30"/>
      <x:c r="H31" s="33"/>
      <x:c r="I31" s="19" t="str">
        <x:f>IF(A31="","",IF(B31="",F31,F31*SUMIF($A$6:A30,B31,$I$6:I30)))</x:f>
      </x:c>
      <x:c r="J31" s="19" t="str">
        <x:f>IF(A31="","",IF(COUNTIF($B$6:$B$100,A31)=0,"Leaf","Assembly"))</x:f>
      </x:c>
      <x:c r="K31" s="19" t="str">
        <x:f>IF(J31="Leaf",I31*Rollup!$B$5,"")</x:f>
      </x:c>
      <x:c r="L31" s="22" t="str">
        <x:f>IF(OR(J31&lt;&gt;"Leaf",H31=""),"",K31*H31)</x:f>
      </x:c>
      <x:c r="M31" s="16" t="str">
        <x:f>IF(A31="","",IF(COUNTIF($A$6:$A$100,A31)&gt;1,"Duplicate row ID",IF(AND(B31&lt;&gt;"",COUNTIF($A$6:$A$100,B31)=0),"Missing parent",IF(OR(B31=A31,N31=A31,O31=A31,P31=A31),"Cycle","OK"))))</x:f>
      </x:c>
      <x:c r="N31" t="str">
        <x:f>IFERROR(VLOOKUP(B31,$A$6:$B$100,2,FALSE),"")</x:f>
      </x:c>
      <x:c r="O31" t="str">
        <x:f>IFERROR(VLOOKUP(N31,$A$6:$B$100,2,FALSE),"")</x:f>
      </x:c>
      <x:c r="P31" t="str">
        <x:f>IFERROR(VLOOKUP(O31,$A$6:$B$100,2,FALSE),"")</x:f>
      </x:c>
    </x:row>
    <x:row r="32">
      <x:c r="A32" s="30"/>
      <x:c r="B32" s="30"/>
      <x:c r="C32" s="30"/>
      <x:c r="D32" s="30"/>
      <x:c r="E32" s="30"/>
      <x:c r="F32" s="30"/>
      <x:c r="G32" s="30"/>
      <x:c r="H32" s="33"/>
      <x:c r="I32" s="19" t="str">
        <x:f>IF(A32="","",IF(B32="",F32,F32*SUMIF($A$6:A31,B32,$I$6:I31)))</x:f>
      </x:c>
      <x:c r="J32" s="19" t="str">
        <x:f>IF(A32="","",IF(COUNTIF($B$6:$B$100,A32)=0,"Leaf","Assembly"))</x:f>
      </x:c>
      <x:c r="K32" s="19" t="str">
        <x:f>IF(J32="Leaf",I32*Rollup!$B$5,"")</x:f>
      </x:c>
      <x:c r="L32" s="22" t="str">
        <x:f>IF(OR(J32&lt;&gt;"Leaf",H32=""),"",K32*H32)</x:f>
      </x:c>
      <x:c r="M32" s="16" t="str">
        <x:f>IF(A32="","",IF(COUNTIF($A$6:$A$100,A32)&gt;1,"Duplicate row ID",IF(AND(B32&lt;&gt;"",COUNTIF($A$6:$A$100,B32)=0),"Missing parent",IF(OR(B32=A32,N32=A32,O32=A32,P32=A32),"Cycle","OK"))))</x:f>
      </x:c>
      <x:c r="N32" t="str">
        <x:f>IFERROR(VLOOKUP(B32,$A$6:$B$100,2,FALSE),"")</x:f>
      </x:c>
      <x:c r="O32" t="str">
        <x:f>IFERROR(VLOOKUP(N32,$A$6:$B$100,2,FALSE),"")</x:f>
      </x:c>
      <x:c r="P32" t="str">
        <x:f>IFERROR(VLOOKUP(O32,$A$6:$B$100,2,FALSE),"")</x:f>
      </x:c>
    </x:row>
    <x:row r="33">
      <x:c r="A33" s="30"/>
      <x:c r="B33" s="30"/>
      <x:c r="C33" s="30"/>
      <x:c r="D33" s="30"/>
      <x:c r="E33" s="30"/>
      <x:c r="F33" s="30"/>
      <x:c r="G33" s="30"/>
      <x:c r="H33" s="33"/>
      <x:c r="I33" s="19" t="str">
        <x:f>IF(A33="","",IF(B33="",F33,F33*SUMIF($A$6:A32,B33,$I$6:I32)))</x:f>
      </x:c>
      <x:c r="J33" s="19" t="str">
        <x:f>IF(A33="","",IF(COUNTIF($B$6:$B$100,A33)=0,"Leaf","Assembly"))</x:f>
      </x:c>
      <x:c r="K33" s="19" t="str">
        <x:f>IF(J33="Leaf",I33*Rollup!$B$5,"")</x:f>
      </x:c>
      <x:c r="L33" s="22" t="str">
        <x:f>IF(OR(J33&lt;&gt;"Leaf",H33=""),"",K33*H33)</x:f>
      </x:c>
      <x:c r="M33" s="16" t="str">
        <x:f>IF(A33="","",IF(COUNTIF($A$6:$A$100,A33)&gt;1,"Duplicate row ID",IF(AND(B33&lt;&gt;"",COUNTIF($A$6:$A$100,B33)=0),"Missing parent",IF(OR(B33=A33,N33=A33,O33=A33,P33=A33),"Cycle","OK"))))</x:f>
      </x:c>
      <x:c r="N33" t="str">
        <x:f>IFERROR(VLOOKUP(B33,$A$6:$B$100,2,FALSE),"")</x:f>
      </x:c>
      <x:c r="O33" t="str">
        <x:f>IFERROR(VLOOKUP(N33,$A$6:$B$100,2,FALSE),"")</x:f>
      </x:c>
      <x:c r="P33" t="str">
        <x:f>IFERROR(VLOOKUP(O33,$A$6:$B$100,2,FALSE),"")</x:f>
      </x:c>
    </x:row>
    <x:row r="34">
      <x:c r="A34" s="30"/>
      <x:c r="B34" s="30"/>
      <x:c r="C34" s="30"/>
      <x:c r="D34" s="30"/>
      <x:c r="E34" s="30"/>
      <x:c r="F34" s="30"/>
      <x:c r="G34" s="30"/>
      <x:c r="H34" s="33"/>
      <x:c r="I34" s="19" t="str">
        <x:f>IF(A34="","",IF(B34="",F34,F34*SUMIF($A$6:A33,B34,$I$6:I33)))</x:f>
      </x:c>
      <x:c r="J34" s="19" t="str">
        <x:f>IF(A34="","",IF(COUNTIF($B$6:$B$100,A34)=0,"Leaf","Assembly"))</x:f>
      </x:c>
      <x:c r="K34" s="19" t="str">
        <x:f>IF(J34="Leaf",I34*Rollup!$B$5,"")</x:f>
      </x:c>
      <x:c r="L34" s="22" t="str">
        <x:f>IF(OR(J34&lt;&gt;"Leaf",H34=""),"",K34*H34)</x:f>
      </x:c>
      <x:c r="M34" s="16" t="str">
        <x:f>IF(A34="","",IF(COUNTIF($A$6:$A$100,A34)&gt;1,"Duplicate row ID",IF(AND(B34&lt;&gt;"",COUNTIF($A$6:$A$100,B34)=0),"Missing parent",IF(OR(B34=A34,N34=A34,O34=A34,P34=A34),"Cycle","OK"))))</x:f>
      </x:c>
      <x:c r="N34" t="str">
        <x:f>IFERROR(VLOOKUP(B34,$A$6:$B$100,2,FALSE),"")</x:f>
      </x:c>
      <x:c r="O34" t="str">
        <x:f>IFERROR(VLOOKUP(N34,$A$6:$B$100,2,FALSE),"")</x:f>
      </x:c>
      <x:c r="P34" t="str">
        <x:f>IFERROR(VLOOKUP(O34,$A$6:$B$100,2,FALSE),"")</x:f>
      </x:c>
    </x:row>
    <x:row r="35">
      <x:c r="A35" s="30"/>
      <x:c r="B35" s="30"/>
      <x:c r="C35" s="30"/>
      <x:c r="D35" s="30"/>
      <x:c r="E35" s="30"/>
      <x:c r="F35" s="30"/>
      <x:c r="G35" s="30"/>
      <x:c r="H35" s="33"/>
      <x:c r="I35" s="19" t="str">
        <x:f>IF(A35="","",IF(B35="",F35,F35*SUMIF($A$6:A34,B35,$I$6:I34)))</x:f>
      </x:c>
      <x:c r="J35" s="19" t="str">
        <x:f>IF(A35="","",IF(COUNTIF($B$6:$B$100,A35)=0,"Leaf","Assembly"))</x:f>
      </x:c>
      <x:c r="K35" s="19" t="str">
        <x:f>IF(J35="Leaf",I35*Rollup!$B$5,"")</x:f>
      </x:c>
      <x:c r="L35" s="22" t="str">
        <x:f>IF(OR(J35&lt;&gt;"Leaf",H35=""),"",K35*H35)</x:f>
      </x:c>
      <x:c r="M35" s="16" t="str">
        <x:f>IF(A35="","",IF(COUNTIF($A$6:$A$100,A35)&gt;1,"Duplicate row ID",IF(AND(B35&lt;&gt;"",COUNTIF($A$6:$A$100,B35)=0),"Missing parent",IF(OR(B35=A35,N35=A35,O35=A35,P35=A35),"Cycle","OK"))))</x:f>
      </x:c>
      <x:c r="N35" t="str">
        <x:f>IFERROR(VLOOKUP(B35,$A$6:$B$100,2,FALSE),"")</x:f>
      </x:c>
      <x:c r="O35" t="str">
        <x:f>IFERROR(VLOOKUP(N35,$A$6:$B$100,2,FALSE),"")</x:f>
      </x:c>
      <x:c r="P35" t="str">
        <x:f>IFERROR(VLOOKUP(O35,$A$6:$B$100,2,FALSE),"")</x:f>
      </x:c>
    </x:row>
    <x:row r="36">
      <x:c r="A36" s="30"/>
      <x:c r="B36" s="30"/>
      <x:c r="C36" s="30"/>
      <x:c r="D36" s="30"/>
      <x:c r="E36" s="30"/>
      <x:c r="F36" s="30"/>
      <x:c r="G36" s="30"/>
      <x:c r="H36" s="33"/>
      <x:c r="I36" s="19" t="str">
        <x:f>IF(A36="","",IF(B36="",F36,F36*SUMIF($A$6:A35,B36,$I$6:I35)))</x:f>
      </x:c>
      <x:c r="J36" s="19" t="str">
        <x:f>IF(A36="","",IF(COUNTIF($B$6:$B$100,A36)=0,"Leaf","Assembly"))</x:f>
      </x:c>
      <x:c r="K36" s="19" t="str">
        <x:f>IF(J36="Leaf",I36*Rollup!$B$5,"")</x:f>
      </x:c>
      <x:c r="L36" s="22" t="str">
        <x:f>IF(OR(J36&lt;&gt;"Leaf",H36=""),"",K36*H36)</x:f>
      </x:c>
      <x:c r="M36" s="16" t="str">
        <x:f>IF(A36="","",IF(COUNTIF($A$6:$A$100,A36)&gt;1,"Duplicate row ID",IF(AND(B36&lt;&gt;"",COUNTIF($A$6:$A$100,B36)=0),"Missing parent",IF(OR(B36=A36,N36=A36,O36=A36,P36=A36),"Cycle","OK"))))</x:f>
      </x:c>
      <x:c r="N36" t="str">
        <x:f>IFERROR(VLOOKUP(B36,$A$6:$B$100,2,FALSE),"")</x:f>
      </x:c>
      <x:c r="O36" t="str">
        <x:f>IFERROR(VLOOKUP(N36,$A$6:$B$100,2,FALSE),"")</x:f>
      </x:c>
      <x:c r="P36" t="str">
        <x:f>IFERROR(VLOOKUP(O36,$A$6:$B$100,2,FALSE),"")</x:f>
      </x:c>
    </x:row>
    <x:row r="37">
      <x:c r="A37" s="30"/>
      <x:c r="B37" s="30"/>
      <x:c r="C37" s="30"/>
      <x:c r="D37" s="30"/>
      <x:c r="E37" s="30"/>
      <x:c r="F37" s="30"/>
      <x:c r="G37" s="30"/>
      <x:c r="H37" s="33"/>
      <x:c r="I37" s="19" t="str">
        <x:f>IF(A37="","",IF(B37="",F37,F37*SUMIF($A$6:A36,B37,$I$6:I36)))</x:f>
      </x:c>
      <x:c r="J37" s="19" t="str">
        <x:f>IF(A37="","",IF(COUNTIF($B$6:$B$100,A37)=0,"Leaf","Assembly"))</x:f>
      </x:c>
      <x:c r="K37" s="19" t="str">
        <x:f>IF(J37="Leaf",I37*Rollup!$B$5,"")</x:f>
      </x:c>
      <x:c r="L37" s="22" t="str">
        <x:f>IF(OR(J37&lt;&gt;"Leaf",H37=""),"",K37*H37)</x:f>
      </x:c>
      <x:c r="M37" s="16" t="str">
        <x:f>IF(A37="","",IF(COUNTIF($A$6:$A$100,A37)&gt;1,"Duplicate row ID",IF(AND(B37&lt;&gt;"",COUNTIF($A$6:$A$100,B37)=0),"Missing parent",IF(OR(B37=A37,N37=A37,O37=A37,P37=A37),"Cycle","OK"))))</x:f>
      </x:c>
      <x:c r="N37" t="str">
        <x:f>IFERROR(VLOOKUP(B37,$A$6:$B$100,2,FALSE),"")</x:f>
      </x:c>
      <x:c r="O37" t="str">
        <x:f>IFERROR(VLOOKUP(N37,$A$6:$B$100,2,FALSE),"")</x:f>
      </x:c>
      <x:c r="P37" t="str">
        <x:f>IFERROR(VLOOKUP(O37,$A$6:$B$100,2,FALSE),"")</x:f>
      </x:c>
    </x:row>
    <x:row r="38">
      <x:c r="A38" s="30"/>
      <x:c r="B38" s="30"/>
      <x:c r="C38" s="30"/>
      <x:c r="D38" s="30"/>
      <x:c r="E38" s="30"/>
      <x:c r="F38" s="30"/>
      <x:c r="G38" s="30"/>
      <x:c r="H38" s="33"/>
      <x:c r="I38" s="19" t="str">
        <x:f>IF(A38="","",IF(B38="",F38,F38*SUMIF($A$6:A37,B38,$I$6:I37)))</x:f>
      </x:c>
      <x:c r="J38" s="19" t="str">
        <x:f>IF(A38="","",IF(COUNTIF($B$6:$B$100,A38)=0,"Leaf","Assembly"))</x:f>
      </x:c>
      <x:c r="K38" s="19" t="str">
        <x:f>IF(J38="Leaf",I38*Rollup!$B$5,"")</x:f>
      </x:c>
      <x:c r="L38" s="22" t="str">
        <x:f>IF(OR(J38&lt;&gt;"Leaf",H38=""),"",K38*H38)</x:f>
      </x:c>
      <x:c r="M38" s="16" t="str">
        <x:f>IF(A38="","",IF(COUNTIF($A$6:$A$100,A38)&gt;1,"Duplicate row ID",IF(AND(B38&lt;&gt;"",COUNTIF($A$6:$A$100,B38)=0),"Missing parent",IF(OR(B38=A38,N38=A38,O38=A38,P38=A38),"Cycle","OK"))))</x:f>
      </x:c>
      <x:c r="N38" t="str">
        <x:f>IFERROR(VLOOKUP(B38,$A$6:$B$100,2,FALSE),"")</x:f>
      </x:c>
      <x:c r="O38" t="str">
        <x:f>IFERROR(VLOOKUP(N38,$A$6:$B$100,2,FALSE),"")</x:f>
      </x:c>
      <x:c r="P38" t="str">
        <x:f>IFERROR(VLOOKUP(O38,$A$6:$B$100,2,FALSE),"")</x:f>
      </x:c>
    </x:row>
    <x:row r="39">
      <x:c r="A39" s="30"/>
      <x:c r="B39" s="30"/>
      <x:c r="C39" s="30"/>
      <x:c r="D39" s="30"/>
      <x:c r="E39" s="30"/>
      <x:c r="F39" s="30"/>
      <x:c r="G39" s="30"/>
      <x:c r="H39" s="33"/>
      <x:c r="I39" s="19" t="str">
        <x:f>IF(A39="","",IF(B39="",F39,F39*SUMIF($A$6:A38,B39,$I$6:I38)))</x:f>
      </x:c>
      <x:c r="J39" s="19" t="str">
        <x:f>IF(A39="","",IF(COUNTIF($B$6:$B$100,A39)=0,"Leaf","Assembly"))</x:f>
      </x:c>
      <x:c r="K39" s="19" t="str">
        <x:f>IF(J39="Leaf",I39*Rollup!$B$5,"")</x:f>
      </x:c>
      <x:c r="L39" s="22" t="str">
        <x:f>IF(OR(J39&lt;&gt;"Leaf",H39=""),"",K39*H39)</x:f>
      </x:c>
      <x:c r="M39" s="16" t="str">
        <x:f>IF(A39="","",IF(COUNTIF($A$6:$A$100,A39)&gt;1,"Duplicate row ID",IF(AND(B39&lt;&gt;"",COUNTIF($A$6:$A$100,B39)=0),"Missing parent",IF(OR(B39=A39,N39=A39,O39=A39,P39=A39),"Cycle","OK"))))</x:f>
      </x:c>
      <x:c r="N39" t="str">
        <x:f>IFERROR(VLOOKUP(B39,$A$6:$B$100,2,FALSE),"")</x:f>
      </x:c>
      <x:c r="O39" t="str">
        <x:f>IFERROR(VLOOKUP(N39,$A$6:$B$100,2,FALSE),"")</x:f>
      </x:c>
      <x:c r="P39" t="str">
        <x:f>IFERROR(VLOOKUP(O39,$A$6:$B$100,2,FALSE),"")</x:f>
      </x:c>
    </x:row>
    <x:row r="40">
      <x:c r="A40" s="30"/>
      <x:c r="B40" s="30"/>
      <x:c r="C40" s="30"/>
      <x:c r="D40" s="30"/>
      <x:c r="E40" s="30"/>
      <x:c r="F40" s="30"/>
      <x:c r="G40" s="30"/>
      <x:c r="H40" s="33"/>
      <x:c r="I40" s="19" t="str">
        <x:f>IF(A40="","",IF(B40="",F40,F40*SUMIF($A$6:A39,B40,$I$6:I39)))</x:f>
      </x:c>
      <x:c r="J40" s="19" t="str">
        <x:f>IF(A40="","",IF(COUNTIF($B$6:$B$100,A40)=0,"Leaf","Assembly"))</x:f>
      </x:c>
      <x:c r="K40" s="19" t="str">
        <x:f>IF(J40="Leaf",I40*Rollup!$B$5,"")</x:f>
      </x:c>
      <x:c r="L40" s="22" t="str">
        <x:f>IF(OR(J40&lt;&gt;"Leaf",H40=""),"",K40*H40)</x:f>
      </x:c>
      <x:c r="M40" s="16" t="str">
        <x:f>IF(A40="","",IF(COUNTIF($A$6:$A$100,A40)&gt;1,"Duplicate row ID",IF(AND(B40&lt;&gt;"",COUNTIF($A$6:$A$100,B40)=0),"Missing parent",IF(OR(B40=A40,N40=A40,O40=A40,P40=A40),"Cycle","OK"))))</x:f>
      </x:c>
      <x:c r="N40" t="str">
        <x:f>IFERROR(VLOOKUP(B40,$A$6:$B$100,2,FALSE),"")</x:f>
      </x:c>
      <x:c r="O40" t="str">
        <x:f>IFERROR(VLOOKUP(N40,$A$6:$B$100,2,FALSE),"")</x:f>
      </x:c>
      <x:c r="P40" t="str">
        <x:f>IFERROR(VLOOKUP(O40,$A$6:$B$100,2,FALSE),"")</x:f>
      </x:c>
    </x:row>
    <x:row r="41">
      <x:c r="A41" s="30"/>
      <x:c r="B41" s="30"/>
      <x:c r="C41" s="30"/>
      <x:c r="D41" s="30"/>
      <x:c r="E41" s="30"/>
      <x:c r="F41" s="30"/>
      <x:c r="G41" s="30"/>
      <x:c r="H41" s="33"/>
      <x:c r="I41" s="19" t="str">
        <x:f>IF(A41="","",IF(B41="",F41,F41*SUMIF($A$6:A40,B41,$I$6:I40)))</x:f>
      </x:c>
      <x:c r="J41" s="19" t="str">
        <x:f>IF(A41="","",IF(COUNTIF($B$6:$B$100,A41)=0,"Leaf","Assembly"))</x:f>
      </x:c>
      <x:c r="K41" s="19" t="str">
        <x:f>IF(J41="Leaf",I41*Rollup!$B$5,"")</x:f>
      </x:c>
      <x:c r="L41" s="22" t="str">
        <x:f>IF(OR(J41&lt;&gt;"Leaf",H41=""),"",K41*H41)</x:f>
      </x:c>
      <x:c r="M41" s="16" t="str">
        <x:f>IF(A41="","",IF(COUNTIF($A$6:$A$100,A41)&gt;1,"Duplicate row ID",IF(AND(B41&lt;&gt;"",COUNTIF($A$6:$A$100,B41)=0),"Missing parent",IF(OR(B41=A41,N41=A41,O41=A41,P41=A41),"Cycle","OK"))))</x:f>
      </x:c>
      <x:c r="N41" t="str">
        <x:f>IFERROR(VLOOKUP(B41,$A$6:$B$100,2,FALSE),"")</x:f>
      </x:c>
      <x:c r="O41" t="str">
        <x:f>IFERROR(VLOOKUP(N41,$A$6:$B$100,2,FALSE),"")</x:f>
      </x:c>
      <x:c r="P41" t="str">
        <x:f>IFERROR(VLOOKUP(O41,$A$6:$B$100,2,FALSE),"")</x:f>
      </x:c>
    </x:row>
    <x:row r="42">
      <x:c r="A42" s="30"/>
      <x:c r="B42" s="30"/>
      <x:c r="C42" s="30"/>
      <x:c r="D42" s="30"/>
      <x:c r="E42" s="30"/>
      <x:c r="F42" s="30"/>
      <x:c r="G42" s="30"/>
      <x:c r="H42" s="33"/>
      <x:c r="I42" s="19" t="str">
        <x:f>IF(A42="","",IF(B42="",F42,F42*SUMIF($A$6:A41,B42,$I$6:I41)))</x:f>
      </x:c>
      <x:c r="J42" s="19" t="str">
        <x:f>IF(A42="","",IF(COUNTIF($B$6:$B$100,A42)=0,"Leaf","Assembly"))</x:f>
      </x:c>
      <x:c r="K42" s="19" t="str">
        <x:f>IF(J42="Leaf",I42*Rollup!$B$5,"")</x:f>
      </x:c>
      <x:c r="L42" s="22" t="str">
        <x:f>IF(OR(J42&lt;&gt;"Leaf",H42=""),"",K42*H42)</x:f>
      </x:c>
      <x:c r="M42" s="16" t="str">
        <x:f>IF(A42="","",IF(COUNTIF($A$6:$A$100,A42)&gt;1,"Duplicate row ID",IF(AND(B42&lt;&gt;"",COUNTIF($A$6:$A$100,B42)=0),"Missing parent",IF(OR(B42=A42,N42=A42,O42=A42,P42=A42),"Cycle","OK"))))</x:f>
      </x:c>
      <x:c r="N42" t="str">
        <x:f>IFERROR(VLOOKUP(B42,$A$6:$B$100,2,FALSE),"")</x:f>
      </x:c>
      <x:c r="O42" t="str">
        <x:f>IFERROR(VLOOKUP(N42,$A$6:$B$100,2,FALSE),"")</x:f>
      </x:c>
      <x:c r="P42" t="str">
        <x:f>IFERROR(VLOOKUP(O42,$A$6:$B$100,2,FALSE),"")</x:f>
      </x:c>
    </x:row>
    <x:row r="43">
      <x:c r="A43" s="30"/>
      <x:c r="B43" s="30"/>
      <x:c r="C43" s="30"/>
      <x:c r="D43" s="30"/>
      <x:c r="E43" s="30"/>
      <x:c r="F43" s="30"/>
      <x:c r="G43" s="30"/>
      <x:c r="H43" s="33"/>
      <x:c r="I43" s="19" t="str">
        <x:f>IF(A43="","",IF(B43="",F43,F43*SUMIF($A$6:A42,B43,$I$6:I42)))</x:f>
      </x:c>
      <x:c r="J43" s="19" t="str">
        <x:f>IF(A43="","",IF(COUNTIF($B$6:$B$100,A43)=0,"Leaf","Assembly"))</x:f>
      </x:c>
      <x:c r="K43" s="19" t="str">
        <x:f>IF(J43="Leaf",I43*Rollup!$B$5,"")</x:f>
      </x:c>
      <x:c r="L43" s="22" t="str">
        <x:f>IF(OR(J43&lt;&gt;"Leaf",H43=""),"",K43*H43)</x:f>
      </x:c>
      <x:c r="M43" s="16" t="str">
        <x:f>IF(A43="","",IF(COUNTIF($A$6:$A$100,A43)&gt;1,"Duplicate row ID",IF(AND(B43&lt;&gt;"",COUNTIF($A$6:$A$100,B43)=0),"Missing parent",IF(OR(B43=A43,N43=A43,O43=A43,P43=A43),"Cycle","OK"))))</x:f>
      </x:c>
      <x:c r="N43" t="str">
        <x:f>IFERROR(VLOOKUP(B43,$A$6:$B$100,2,FALSE),"")</x:f>
      </x:c>
      <x:c r="O43" t="str">
        <x:f>IFERROR(VLOOKUP(N43,$A$6:$B$100,2,FALSE),"")</x:f>
      </x:c>
      <x:c r="P43" t="str">
        <x:f>IFERROR(VLOOKUP(O43,$A$6:$B$100,2,FALSE),"")</x:f>
      </x:c>
    </x:row>
    <x:row r="44">
      <x:c r="A44" s="30"/>
      <x:c r="B44" s="30"/>
      <x:c r="C44" s="30"/>
      <x:c r="D44" s="30"/>
      <x:c r="E44" s="30"/>
      <x:c r="F44" s="30"/>
      <x:c r="G44" s="30"/>
      <x:c r="H44" s="33"/>
      <x:c r="I44" s="19" t="str">
        <x:f>IF(A44="","",IF(B44="",F44,F44*SUMIF($A$6:A43,B44,$I$6:I43)))</x:f>
      </x:c>
      <x:c r="J44" s="19" t="str">
        <x:f>IF(A44="","",IF(COUNTIF($B$6:$B$100,A44)=0,"Leaf","Assembly"))</x:f>
      </x:c>
      <x:c r="K44" s="19" t="str">
        <x:f>IF(J44="Leaf",I44*Rollup!$B$5,"")</x:f>
      </x:c>
      <x:c r="L44" s="22" t="str">
        <x:f>IF(OR(J44&lt;&gt;"Leaf",H44=""),"",K44*H44)</x:f>
      </x:c>
      <x:c r="M44" s="16" t="str">
        <x:f>IF(A44="","",IF(COUNTIF($A$6:$A$100,A44)&gt;1,"Duplicate row ID",IF(AND(B44&lt;&gt;"",COUNTIF($A$6:$A$100,B44)=0),"Missing parent",IF(OR(B44=A44,N44=A44,O44=A44,P44=A44),"Cycle","OK"))))</x:f>
      </x:c>
      <x:c r="N44" t="str">
        <x:f>IFERROR(VLOOKUP(B44,$A$6:$B$100,2,FALSE),"")</x:f>
      </x:c>
      <x:c r="O44" t="str">
        <x:f>IFERROR(VLOOKUP(N44,$A$6:$B$100,2,FALSE),"")</x:f>
      </x:c>
      <x:c r="P44" t="str">
        <x:f>IFERROR(VLOOKUP(O44,$A$6:$B$100,2,FALSE),"")</x:f>
      </x:c>
    </x:row>
    <x:row r="45">
      <x:c r="A45" s="30"/>
      <x:c r="B45" s="30"/>
      <x:c r="C45" s="30"/>
      <x:c r="D45" s="30"/>
      <x:c r="E45" s="30"/>
      <x:c r="F45" s="30"/>
      <x:c r="G45" s="30"/>
      <x:c r="H45" s="33"/>
      <x:c r="I45" s="19" t="str">
        <x:f>IF(A45="","",IF(B45="",F45,F45*SUMIF($A$6:A44,B45,$I$6:I44)))</x:f>
      </x:c>
      <x:c r="J45" s="19" t="str">
        <x:f>IF(A45="","",IF(COUNTIF($B$6:$B$100,A45)=0,"Leaf","Assembly"))</x:f>
      </x:c>
      <x:c r="K45" s="19" t="str">
        <x:f>IF(J45="Leaf",I45*Rollup!$B$5,"")</x:f>
      </x:c>
      <x:c r="L45" s="22" t="str">
        <x:f>IF(OR(J45&lt;&gt;"Leaf",H45=""),"",K45*H45)</x:f>
      </x:c>
      <x:c r="M45" s="16" t="str">
        <x:f>IF(A45="","",IF(COUNTIF($A$6:$A$100,A45)&gt;1,"Duplicate row ID",IF(AND(B45&lt;&gt;"",COUNTIF($A$6:$A$100,B45)=0),"Missing parent",IF(OR(B45=A45,N45=A45,O45=A45,P45=A45),"Cycle","OK"))))</x:f>
      </x:c>
      <x:c r="N45" t="str">
        <x:f>IFERROR(VLOOKUP(B45,$A$6:$B$100,2,FALSE),"")</x:f>
      </x:c>
      <x:c r="O45" t="str">
        <x:f>IFERROR(VLOOKUP(N45,$A$6:$B$100,2,FALSE),"")</x:f>
      </x:c>
      <x:c r="P45" t="str">
        <x:f>IFERROR(VLOOKUP(O45,$A$6:$B$100,2,FALSE),"")</x:f>
      </x:c>
    </x:row>
    <x:row r="46">
      <x:c r="A46" s="30"/>
      <x:c r="B46" s="30"/>
      <x:c r="C46" s="30"/>
      <x:c r="D46" s="30"/>
      <x:c r="E46" s="30"/>
      <x:c r="F46" s="30"/>
      <x:c r="G46" s="30"/>
      <x:c r="H46" s="33"/>
      <x:c r="I46" s="19" t="str">
        <x:f>IF(A46="","",IF(B46="",F46,F46*SUMIF($A$6:A45,B46,$I$6:I45)))</x:f>
      </x:c>
      <x:c r="J46" s="19" t="str">
        <x:f>IF(A46="","",IF(COUNTIF($B$6:$B$100,A46)=0,"Leaf","Assembly"))</x:f>
      </x:c>
      <x:c r="K46" s="19" t="str">
        <x:f>IF(J46="Leaf",I46*Rollup!$B$5,"")</x:f>
      </x:c>
      <x:c r="L46" s="22" t="str">
        <x:f>IF(OR(J46&lt;&gt;"Leaf",H46=""),"",K46*H46)</x:f>
      </x:c>
      <x:c r="M46" s="16" t="str">
        <x:f>IF(A46="","",IF(COUNTIF($A$6:$A$100,A46)&gt;1,"Duplicate row ID",IF(AND(B46&lt;&gt;"",COUNTIF($A$6:$A$100,B46)=0),"Missing parent",IF(OR(B46=A46,N46=A46,O46=A46,P46=A46),"Cycle","OK"))))</x:f>
      </x:c>
      <x:c r="N46" t="str">
        <x:f>IFERROR(VLOOKUP(B46,$A$6:$B$100,2,FALSE),"")</x:f>
      </x:c>
      <x:c r="O46" t="str">
        <x:f>IFERROR(VLOOKUP(N46,$A$6:$B$100,2,FALSE),"")</x:f>
      </x:c>
      <x:c r="P46" t="str">
        <x:f>IFERROR(VLOOKUP(O46,$A$6:$B$100,2,FALSE),"")</x:f>
      </x:c>
    </x:row>
    <x:row r="47">
      <x:c r="A47" s="30"/>
      <x:c r="B47" s="30"/>
      <x:c r="C47" s="30"/>
      <x:c r="D47" s="30"/>
      <x:c r="E47" s="30"/>
      <x:c r="F47" s="30"/>
      <x:c r="G47" s="30"/>
      <x:c r="H47" s="33"/>
      <x:c r="I47" s="19" t="str">
        <x:f>IF(A47="","",IF(B47="",F47,F47*SUMIF($A$6:A46,B47,$I$6:I46)))</x:f>
      </x:c>
      <x:c r="J47" s="19" t="str">
        <x:f>IF(A47="","",IF(COUNTIF($B$6:$B$100,A47)=0,"Leaf","Assembly"))</x:f>
      </x:c>
      <x:c r="K47" s="19" t="str">
        <x:f>IF(J47="Leaf",I47*Rollup!$B$5,"")</x:f>
      </x:c>
      <x:c r="L47" s="22" t="str">
        <x:f>IF(OR(J47&lt;&gt;"Leaf",H47=""),"",K47*H47)</x:f>
      </x:c>
      <x:c r="M47" s="16" t="str">
        <x:f>IF(A47="","",IF(COUNTIF($A$6:$A$100,A47)&gt;1,"Duplicate row ID",IF(AND(B47&lt;&gt;"",COUNTIF($A$6:$A$100,B47)=0),"Missing parent",IF(OR(B47=A47,N47=A47,O47=A47,P47=A47),"Cycle","OK"))))</x:f>
      </x:c>
      <x:c r="N47" t="str">
        <x:f>IFERROR(VLOOKUP(B47,$A$6:$B$100,2,FALSE),"")</x:f>
      </x:c>
      <x:c r="O47" t="str">
        <x:f>IFERROR(VLOOKUP(N47,$A$6:$B$100,2,FALSE),"")</x:f>
      </x:c>
      <x:c r="P47" t="str">
        <x:f>IFERROR(VLOOKUP(O47,$A$6:$B$100,2,FALSE),"")</x:f>
      </x:c>
    </x:row>
    <x:row r="48">
      <x:c r="A48" s="30"/>
      <x:c r="B48" s="30"/>
      <x:c r="C48" s="30"/>
      <x:c r="D48" s="30"/>
      <x:c r="E48" s="30"/>
      <x:c r="F48" s="30"/>
      <x:c r="G48" s="30"/>
      <x:c r="H48" s="33"/>
      <x:c r="I48" s="19" t="str">
        <x:f>IF(A48="","",IF(B48="",F48,F48*SUMIF($A$6:A47,B48,$I$6:I47)))</x:f>
      </x:c>
      <x:c r="J48" s="19" t="str">
        <x:f>IF(A48="","",IF(COUNTIF($B$6:$B$100,A48)=0,"Leaf","Assembly"))</x:f>
      </x:c>
      <x:c r="K48" s="19" t="str">
        <x:f>IF(J48="Leaf",I48*Rollup!$B$5,"")</x:f>
      </x:c>
      <x:c r="L48" s="22" t="str">
        <x:f>IF(OR(J48&lt;&gt;"Leaf",H48=""),"",K48*H48)</x:f>
      </x:c>
      <x:c r="M48" s="16" t="str">
        <x:f>IF(A48="","",IF(COUNTIF($A$6:$A$100,A48)&gt;1,"Duplicate row ID",IF(AND(B48&lt;&gt;"",COUNTIF($A$6:$A$100,B48)=0),"Missing parent",IF(OR(B48=A48,N48=A48,O48=A48,P48=A48),"Cycle","OK"))))</x:f>
      </x:c>
      <x:c r="N48" t="str">
        <x:f>IFERROR(VLOOKUP(B48,$A$6:$B$100,2,FALSE),"")</x:f>
      </x:c>
      <x:c r="O48" t="str">
        <x:f>IFERROR(VLOOKUP(N48,$A$6:$B$100,2,FALSE),"")</x:f>
      </x:c>
      <x:c r="P48" t="str">
        <x:f>IFERROR(VLOOKUP(O48,$A$6:$B$100,2,FALSE),"")</x:f>
      </x:c>
    </x:row>
    <x:row r="49">
      <x:c r="A49" s="30"/>
      <x:c r="B49" s="30"/>
      <x:c r="C49" s="30"/>
      <x:c r="D49" s="30"/>
      <x:c r="E49" s="30"/>
      <x:c r="F49" s="30"/>
      <x:c r="G49" s="30"/>
      <x:c r="H49" s="33"/>
      <x:c r="I49" s="19" t="str">
        <x:f>IF(A49="","",IF(B49="",F49,F49*SUMIF($A$6:A48,B49,$I$6:I48)))</x:f>
      </x:c>
      <x:c r="J49" s="19" t="str">
        <x:f>IF(A49="","",IF(COUNTIF($B$6:$B$100,A49)=0,"Leaf","Assembly"))</x:f>
      </x:c>
      <x:c r="K49" s="19" t="str">
        <x:f>IF(J49="Leaf",I49*Rollup!$B$5,"")</x:f>
      </x:c>
      <x:c r="L49" s="22" t="str">
        <x:f>IF(OR(J49&lt;&gt;"Leaf",H49=""),"",K49*H49)</x:f>
      </x:c>
      <x:c r="M49" s="16" t="str">
        <x:f>IF(A49="","",IF(COUNTIF($A$6:$A$100,A49)&gt;1,"Duplicate row ID",IF(AND(B49&lt;&gt;"",COUNTIF($A$6:$A$100,B49)=0),"Missing parent",IF(OR(B49=A49,N49=A49,O49=A49,P49=A49),"Cycle","OK"))))</x:f>
      </x:c>
      <x:c r="N49" t="str">
        <x:f>IFERROR(VLOOKUP(B49,$A$6:$B$100,2,FALSE),"")</x:f>
      </x:c>
      <x:c r="O49" t="str">
        <x:f>IFERROR(VLOOKUP(N49,$A$6:$B$100,2,FALSE),"")</x:f>
      </x:c>
      <x:c r="P49" t="str">
        <x:f>IFERROR(VLOOKUP(O49,$A$6:$B$100,2,FALSE),"")</x:f>
      </x:c>
    </x:row>
    <x:row r="50">
      <x:c r="A50" s="30"/>
      <x:c r="B50" s="30"/>
      <x:c r="C50" s="30"/>
      <x:c r="D50" s="30"/>
      <x:c r="E50" s="30"/>
      <x:c r="F50" s="30"/>
      <x:c r="G50" s="30"/>
      <x:c r="H50" s="33"/>
      <x:c r="I50" s="19" t="str">
        <x:f>IF(A50="","",IF(B50="",F50,F50*SUMIF($A$6:A49,B50,$I$6:I49)))</x:f>
      </x:c>
      <x:c r="J50" s="19" t="str">
        <x:f>IF(A50="","",IF(COUNTIF($B$6:$B$100,A50)=0,"Leaf","Assembly"))</x:f>
      </x:c>
      <x:c r="K50" s="19" t="str">
        <x:f>IF(J50="Leaf",I50*Rollup!$B$5,"")</x:f>
      </x:c>
      <x:c r="L50" s="22" t="str">
        <x:f>IF(OR(J50&lt;&gt;"Leaf",H50=""),"",K50*H50)</x:f>
      </x:c>
      <x:c r="M50" s="16" t="str">
        <x:f>IF(A50="","",IF(COUNTIF($A$6:$A$100,A50)&gt;1,"Duplicate row ID",IF(AND(B50&lt;&gt;"",COUNTIF($A$6:$A$100,B50)=0),"Missing parent",IF(OR(B50=A50,N50=A50,O50=A50,P50=A50),"Cycle","OK"))))</x:f>
      </x:c>
      <x:c r="N50" t="str">
        <x:f>IFERROR(VLOOKUP(B50,$A$6:$B$100,2,FALSE),"")</x:f>
      </x:c>
      <x:c r="O50" t="str">
        <x:f>IFERROR(VLOOKUP(N50,$A$6:$B$100,2,FALSE),"")</x:f>
      </x:c>
      <x:c r="P50" t="str">
        <x:f>IFERROR(VLOOKUP(O50,$A$6:$B$100,2,FALSE),"")</x:f>
      </x:c>
    </x:row>
    <x:row r="51">
      <x:c r="A51" s="30"/>
      <x:c r="B51" s="30"/>
      <x:c r="C51" s="30"/>
      <x:c r="D51" s="30"/>
      <x:c r="E51" s="30"/>
      <x:c r="F51" s="30"/>
      <x:c r="G51" s="30"/>
      <x:c r="H51" s="33"/>
      <x:c r="I51" s="19" t="str">
        <x:f>IF(A51="","",IF(B51="",F51,F51*SUMIF($A$6:A50,B51,$I$6:I50)))</x:f>
      </x:c>
      <x:c r="J51" s="19" t="str">
        <x:f>IF(A51="","",IF(COUNTIF($B$6:$B$100,A51)=0,"Leaf","Assembly"))</x:f>
      </x:c>
      <x:c r="K51" s="19" t="str">
        <x:f>IF(J51="Leaf",I51*Rollup!$B$5,"")</x:f>
      </x:c>
      <x:c r="L51" s="22" t="str">
        <x:f>IF(OR(J51&lt;&gt;"Leaf",H51=""),"",K51*H51)</x:f>
      </x:c>
      <x:c r="M51" s="16" t="str">
        <x:f>IF(A51="","",IF(COUNTIF($A$6:$A$100,A51)&gt;1,"Duplicate row ID",IF(AND(B51&lt;&gt;"",COUNTIF($A$6:$A$100,B51)=0),"Missing parent",IF(OR(B51=A51,N51=A51,O51=A51,P51=A51),"Cycle","OK"))))</x:f>
      </x:c>
      <x:c r="N51" t="str">
        <x:f>IFERROR(VLOOKUP(B51,$A$6:$B$100,2,FALSE),"")</x:f>
      </x:c>
      <x:c r="O51" t="str">
        <x:f>IFERROR(VLOOKUP(N51,$A$6:$B$100,2,FALSE),"")</x:f>
      </x:c>
      <x:c r="P51" t="str">
        <x:f>IFERROR(VLOOKUP(O51,$A$6:$B$100,2,FALSE),"")</x:f>
      </x:c>
    </x:row>
    <x:row r="52">
      <x:c r="A52" s="30"/>
      <x:c r="B52" s="30"/>
      <x:c r="C52" s="30"/>
      <x:c r="D52" s="30"/>
      <x:c r="E52" s="30"/>
      <x:c r="F52" s="30"/>
      <x:c r="G52" s="30"/>
      <x:c r="H52" s="33"/>
      <x:c r="I52" s="19" t="str">
        <x:f>IF(A52="","",IF(B52="",F52,F52*SUMIF($A$6:A51,B52,$I$6:I51)))</x:f>
      </x:c>
      <x:c r="J52" s="19" t="str">
        <x:f>IF(A52="","",IF(COUNTIF($B$6:$B$100,A52)=0,"Leaf","Assembly"))</x:f>
      </x:c>
      <x:c r="K52" s="19" t="str">
        <x:f>IF(J52="Leaf",I52*Rollup!$B$5,"")</x:f>
      </x:c>
      <x:c r="L52" s="22" t="str">
        <x:f>IF(OR(J52&lt;&gt;"Leaf",H52=""),"",K52*H52)</x:f>
      </x:c>
      <x:c r="M52" s="16" t="str">
        <x:f>IF(A52="","",IF(COUNTIF($A$6:$A$100,A52)&gt;1,"Duplicate row ID",IF(AND(B52&lt;&gt;"",COUNTIF($A$6:$A$100,B52)=0),"Missing parent",IF(OR(B52=A52,N52=A52,O52=A52,P52=A52),"Cycle","OK"))))</x:f>
      </x:c>
      <x:c r="N52" t="str">
        <x:f>IFERROR(VLOOKUP(B52,$A$6:$B$100,2,FALSE),"")</x:f>
      </x:c>
      <x:c r="O52" t="str">
        <x:f>IFERROR(VLOOKUP(N52,$A$6:$B$100,2,FALSE),"")</x:f>
      </x:c>
      <x:c r="P52" t="str">
        <x:f>IFERROR(VLOOKUP(O52,$A$6:$B$100,2,FALSE),"")</x:f>
      </x:c>
    </x:row>
    <x:row r="53">
      <x:c r="A53" s="30"/>
      <x:c r="B53" s="30"/>
      <x:c r="C53" s="30"/>
      <x:c r="D53" s="30"/>
      <x:c r="E53" s="30"/>
      <x:c r="F53" s="30"/>
      <x:c r="G53" s="30"/>
      <x:c r="H53" s="33"/>
      <x:c r="I53" s="19" t="str">
        <x:f>IF(A53="","",IF(B53="",F53,F53*SUMIF($A$6:A52,B53,$I$6:I52)))</x:f>
      </x:c>
      <x:c r="J53" s="19" t="str">
        <x:f>IF(A53="","",IF(COUNTIF($B$6:$B$100,A53)=0,"Leaf","Assembly"))</x:f>
      </x:c>
      <x:c r="K53" s="19" t="str">
        <x:f>IF(J53="Leaf",I53*Rollup!$B$5,"")</x:f>
      </x:c>
      <x:c r="L53" s="22" t="str">
        <x:f>IF(OR(J53&lt;&gt;"Leaf",H53=""),"",K53*H53)</x:f>
      </x:c>
      <x:c r="M53" s="16" t="str">
        <x:f>IF(A53="","",IF(COUNTIF($A$6:$A$100,A53)&gt;1,"Duplicate row ID",IF(AND(B53&lt;&gt;"",COUNTIF($A$6:$A$100,B53)=0),"Missing parent",IF(OR(B53=A53,N53=A53,O53=A53,P53=A53),"Cycle","OK"))))</x:f>
      </x:c>
      <x:c r="N53" t="str">
        <x:f>IFERROR(VLOOKUP(B53,$A$6:$B$100,2,FALSE),"")</x:f>
      </x:c>
      <x:c r="O53" t="str">
        <x:f>IFERROR(VLOOKUP(N53,$A$6:$B$100,2,FALSE),"")</x:f>
      </x:c>
      <x:c r="P53" t="str">
        <x:f>IFERROR(VLOOKUP(O53,$A$6:$B$100,2,FALSE),"")</x:f>
      </x:c>
    </x:row>
    <x:row r="54">
      <x:c r="A54" s="30"/>
      <x:c r="B54" s="30"/>
      <x:c r="C54" s="30"/>
      <x:c r="D54" s="30"/>
      <x:c r="E54" s="30"/>
      <x:c r="F54" s="30"/>
      <x:c r="G54" s="30"/>
      <x:c r="H54" s="33"/>
      <x:c r="I54" s="19" t="str">
        <x:f>IF(A54="","",IF(B54="",F54,F54*SUMIF($A$6:A53,B54,$I$6:I53)))</x:f>
      </x:c>
      <x:c r="J54" s="19" t="str">
        <x:f>IF(A54="","",IF(COUNTIF($B$6:$B$100,A54)=0,"Leaf","Assembly"))</x:f>
      </x:c>
      <x:c r="K54" s="19" t="str">
        <x:f>IF(J54="Leaf",I54*Rollup!$B$5,"")</x:f>
      </x:c>
      <x:c r="L54" s="22" t="str">
        <x:f>IF(OR(J54&lt;&gt;"Leaf",H54=""),"",K54*H54)</x:f>
      </x:c>
      <x:c r="M54" s="16" t="str">
        <x:f>IF(A54="","",IF(COUNTIF($A$6:$A$100,A54)&gt;1,"Duplicate row ID",IF(AND(B54&lt;&gt;"",COUNTIF($A$6:$A$100,B54)=0),"Missing parent",IF(OR(B54=A54,N54=A54,O54=A54,P54=A54),"Cycle","OK"))))</x:f>
      </x:c>
      <x:c r="N54" t="str">
        <x:f>IFERROR(VLOOKUP(B54,$A$6:$B$100,2,FALSE),"")</x:f>
      </x:c>
      <x:c r="O54" t="str">
        <x:f>IFERROR(VLOOKUP(N54,$A$6:$B$100,2,FALSE),"")</x:f>
      </x:c>
      <x:c r="P54" t="str">
        <x:f>IFERROR(VLOOKUP(O54,$A$6:$B$100,2,FALSE),"")</x:f>
      </x:c>
    </x:row>
    <x:row r="55">
      <x:c r="A55" s="30"/>
      <x:c r="B55" s="30"/>
      <x:c r="C55" s="30"/>
      <x:c r="D55" s="30"/>
      <x:c r="E55" s="30"/>
      <x:c r="F55" s="30"/>
      <x:c r="G55" s="30"/>
      <x:c r="H55" s="33"/>
      <x:c r="I55" s="19" t="str">
        <x:f>IF(A55="","",IF(B55="",F55,F55*SUMIF($A$6:A54,B55,$I$6:I54)))</x:f>
      </x:c>
      <x:c r="J55" s="19" t="str">
        <x:f>IF(A55="","",IF(COUNTIF($B$6:$B$100,A55)=0,"Leaf","Assembly"))</x:f>
      </x:c>
      <x:c r="K55" s="19" t="str">
        <x:f>IF(J55="Leaf",I55*Rollup!$B$5,"")</x:f>
      </x:c>
      <x:c r="L55" s="22" t="str">
        <x:f>IF(OR(J55&lt;&gt;"Leaf",H55=""),"",K55*H55)</x:f>
      </x:c>
      <x:c r="M55" s="16" t="str">
        <x:f>IF(A55="","",IF(COUNTIF($A$6:$A$100,A55)&gt;1,"Duplicate row ID",IF(AND(B55&lt;&gt;"",COUNTIF($A$6:$A$100,B55)=0),"Missing parent",IF(OR(B55=A55,N55=A55,O55=A55,P55=A55),"Cycle","OK"))))</x:f>
      </x:c>
      <x:c r="N55" t="str">
        <x:f>IFERROR(VLOOKUP(B55,$A$6:$B$100,2,FALSE),"")</x:f>
      </x:c>
      <x:c r="O55" t="str">
        <x:f>IFERROR(VLOOKUP(N55,$A$6:$B$100,2,FALSE),"")</x:f>
      </x:c>
      <x:c r="P55" t="str">
        <x:f>IFERROR(VLOOKUP(O55,$A$6:$B$100,2,FALSE),"")</x:f>
      </x:c>
    </x:row>
    <x:row r="56">
      <x:c r="A56" s="30"/>
      <x:c r="B56" s="30"/>
      <x:c r="C56" s="30"/>
      <x:c r="D56" s="30"/>
      <x:c r="E56" s="30"/>
      <x:c r="F56" s="30"/>
      <x:c r="G56" s="30"/>
      <x:c r="H56" s="33"/>
      <x:c r="I56" s="19" t="str">
        <x:f>IF(A56="","",IF(B56="",F56,F56*SUMIF($A$6:A55,B56,$I$6:I55)))</x:f>
      </x:c>
      <x:c r="J56" s="19" t="str">
        <x:f>IF(A56="","",IF(COUNTIF($B$6:$B$100,A56)=0,"Leaf","Assembly"))</x:f>
      </x:c>
      <x:c r="K56" s="19" t="str">
        <x:f>IF(J56="Leaf",I56*Rollup!$B$5,"")</x:f>
      </x:c>
      <x:c r="L56" s="22" t="str">
        <x:f>IF(OR(J56&lt;&gt;"Leaf",H56=""),"",K56*H56)</x:f>
      </x:c>
      <x:c r="M56" s="16" t="str">
        <x:f>IF(A56="","",IF(COUNTIF($A$6:$A$100,A56)&gt;1,"Duplicate row ID",IF(AND(B56&lt;&gt;"",COUNTIF($A$6:$A$100,B56)=0),"Missing parent",IF(OR(B56=A56,N56=A56,O56=A56,P56=A56),"Cycle","OK"))))</x:f>
      </x:c>
      <x:c r="N56" t="str">
        <x:f>IFERROR(VLOOKUP(B56,$A$6:$B$100,2,FALSE),"")</x:f>
      </x:c>
      <x:c r="O56" t="str">
        <x:f>IFERROR(VLOOKUP(N56,$A$6:$B$100,2,FALSE),"")</x:f>
      </x:c>
      <x:c r="P56" t="str">
        <x:f>IFERROR(VLOOKUP(O56,$A$6:$B$100,2,FALSE),"")</x:f>
      </x:c>
    </x:row>
    <x:row r="57">
      <x:c r="A57" s="30"/>
      <x:c r="B57" s="30"/>
      <x:c r="C57" s="30"/>
      <x:c r="D57" s="30"/>
      <x:c r="E57" s="30"/>
      <x:c r="F57" s="30"/>
      <x:c r="G57" s="30"/>
      <x:c r="H57" s="33"/>
      <x:c r="I57" s="19" t="str">
        <x:f>IF(A57="","",IF(B57="",F57,F57*SUMIF($A$6:A56,B57,$I$6:I56)))</x:f>
      </x:c>
      <x:c r="J57" s="19" t="str">
        <x:f>IF(A57="","",IF(COUNTIF($B$6:$B$100,A57)=0,"Leaf","Assembly"))</x:f>
      </x:c>
      <x:c r="K57" s="19" t="str">
        <x:f>IF(J57="Leaf",I57*Rollup!$B$5,"")</x:f>
      </x:c>
      <x:c r="L57" s="22" t="str">
        <x:f>IF(OR(J57&lt;&gt;"Leaf",H57=""),"",K57*H57)</x:f>
      </x:c>
      <x:c r="M57" s="16" t="str">
        <x:f>IF(A57="","",IF(COUNTIF($A$6:$A$100,A57)&gt;1,"Duplicate row ID",IF(AND(B57&lt;&gt;"",COUNTIF($A$6:$A$100,B57)=0),"Missing parent",IF(OR(B57=A57,N57=A57,O57=A57,P57=A57),"Cycle","OK"))))</x:f>
      </x:c>
      <x:c r="N57" t="str">
        <x:f>IFERROR(VLOOKUP(B57,$A$6:$B$100,2,FALSE),"")</x:f>
      </x:c>
      <x:c r="O57" t="str">
        <x:f>IFERROR(VLOOKUP(N57,$A$6:$B$100,2,FALSE),"")</x:f>
      </x:c>
      <x:c r="P57" t="str">
        <x:f>IFERROR(VLOOKUP(O57,$A$6:$B$100,2,FALSE),"")</x:f>
      </x:c>
    </x:row>
    <x:row r="58">
      <x:c r="A58" s="30"/>
      <x:c r="B58" s="30"/>
      <x:c r="C58" s="30"/>
      <x:c r="D58" s="30"/>
      <x:c r="E58" s="30"/>
      <x:c r="F58" s="30"/>
      <x:c r="G58" s="30"/>
      <x:c r="H58" s="33"/>
      <x:c r="I58" s="19" t="str">
        <x:f>IF(A58="","",IF(B58="",F58,F58*SUMIF($A$6:A57,B58,$I$6:I57)))</x:f>
      </x:c>
      <x:c r="J58" s="19" t="str">
        <x:f>IF(A58="","",IF(COUNTIF($B$6:$B$100,A58)=0,"Leaf","Assembly"))</x:f>
      </x:c>
      <x:c r="K58" s="19" t="str">
        <x:f>IF(J58="Leaf",I58*Rollup!$B$5,"")</x:f>
      </x:c>
      <x:c r="L58" s="22" t="str">
        <x:f>IF(OR(J58&lt;&gt;"Leaf",H58=""),"",K58*H58)</x:f>
      </x:c>
      <x:c r="M58" s="16" t="str">
        <x:f>IF(A58="","",IF(COUNTIF($A$6:$A$100,A58)&gt;1,"Duplicate row ID",IF(AND(B58&lt;&gt;"",COUNTIF($A$6:$A$100,B58)=0),"Missing parent",IF(OR(B58=A58,N58=A58,O58=A58,P58=A58),"Cycle","OK"))))</x:f>
      </x:c>
      <x:c r="N58" t="str">
        <x:f>IFERROR(VLOOKUP(B58,$A$6:$B$100,2,FALSE),"")</x:f>
      </x:c>
      <x:c r="O58" t="str">
        <x:f>IFERROR(VLOOKUP(N58,$A$6:$B$100,2,FALSE),"")</x:f>
      </x:c>
      <x:c r="P58" t="str">
        <x:f>IFERROR(VLOOKUP(O58,$A$6:$B$100,2,FALSE),"")</x:f>
      </x:c>
    </x:row>
    <x:row r="59">
      <x:c r="A59" s="30"/>
      <x:c r="B59" s="30"/>
      <x:c r="C59" s="30"/>
      <x:c r="D59" s="30"/>
      <x:c r="E59" s="30"/>
      <x:c r="F59" s="30"/>
      <x:c r="G59" s="30"/>
      <x:c r="H59" s="33"/>
      <x:c r="I59" s="19" t="str">
        <x:f>IF(A59="","",IF(B59="",F59,F59*SUMIF($A$6:A58,B59,$I$6:I58)))</x:f>
      </x:c>
      <x:c r="J59" s="19" t="str">
        <x:f>IF(A59="","",IF(COUNTIF($B$6:$B$100,A59)=0,"Leaf","Assembly"))</x:f>
      </x:c>
      <x:c r="K59" s="19" t="str">
        <x:f>IF(J59="Leaf",I59*Rollup!$B$5,"")</x:f>
      </x:c>
      <x:c r="L59" s="22" t="str">
        <x:f>IF(OR(J59&lt;&gt;"Leaf",H59=""),"",K59*H59)</x:f>
      </x:c>
      <x:c r="M59" s="16" t="str">
        <x:f>IF(A59="","",IF(COUNTIF($A$6:$A$100,A59)&gt;1,"Duplicate row ID",IF(AND(B59&lt;&gt;"",COUNTIF($A$6:$A$100,B59)=0),"Missing parent",IF(OR(B59=A59,N59=A59,O59=A59,P59=A59),"Cycle","OK"))))</x:f>
      </x:c>
      <x:c r="N59" t="str">
        <x:f>IFERROR(VLOOKUP(B59,$A$6:$B$100,2,FALSE),"")</x:f>
      </x:c>
      <x:c r="O59" t="str">
        <x:f>IFERROR(VLOOKUP(N59,$A$6:$B$100,2,FALSE),"")</x:f>
      </x:c>
      <x:c r="P59" t="str">
        <x:f>IFERROR(VLOOKUP(O59,$A$6:$B$100,2,FALSE),"")</x:f>
      </x:c>
    </x:row>
    <x:row r="60">
      <x:c r="A60" s="30"/>
      <x:c r="B60" s="30"/>
      <x:c r="C60" s="30"/>
      <x:c r="D60" s="30"/>
      <x:c r="E60" s="30"/>
      <x:c r="F60" s="30"/>
      <x:c r="G60" s="30"/>
      <x:c r="H60" s="33"/>
      <x:c r="I60" s="19" t="str">
        <x:f>IF(A60="","",IF(B60="",F60,F60*SUMIF($A$6:A59,B60,$I$6:I59)))</x:f>
      </x:c>
      <x:c r="J60" s="19" t="str">
        <x:f>IF(A60="","",IF(COUNTIF($B$6:$B$100,A60)=0,"Leaf","Assembly"))</x:f>
      </x:c>
      <x:c r="K60" s="19" t="str">
        <x:f>IF(J60="Leaf",I60*Rollup!$B$5,"")</x:f>
      </x:c>
      <x:c r="L60" s="22" t="str">
        <x:f>IF(OR(J60&lt;&gt;"Leaf",H60=""),"",K60*H60)</x:f>
      </x:c>
      <x:c r="M60" s="16" t="str">
        <x:f>IF(A60="","",IF(COUNTIF($A$6:$A$100,A60)&gt;1,"Duplicate row ID",IF(AND(B60&lt;&gt;"",COUNTIF($A$6:$A$100,B60)=0),"Missing parent",IF(OR(B60=A60,N60=A60,O60=A60,P60=A60),"Cycle","OK"))))</x:f>
      </x:c>
      <x:c r="N60" t="str">
        <x:f>IFERROR(VLOOKUP(B60,$A$6:$B$100,2,FALSE),"")</x:f>
      </x:c>
      <x:c r="O60" t="str">
        <x:f>IFERROR(VLOOKUP(N60,$A$6:$B$100,2,FALSE),"")</x:f>
      </x:c>
      <x:c r="P60" t="str">
        <x:f>IFERROR(VLOOKUP(O60,$A$6:$B$100,2,FALSE),"")</x:f>
      </x:c>
    </x:row>
    <x:row r="61">
      <x:c r="A61" s="30"/>
      <x:c r="B61" s="30"/>
      <x:c r="C61" s="30"/>
      <x:c r="D61" s="30"/>
      <x:c r="E61" s="30"/>
      <x:c r="F61" s="30"/>
      <x:c r="G61" s="30"/>
      <x:c r="H61" s="33"/>
      <x:c r="I61" s="19" t="str">
        <x:f>IF(A61="","",IF(B61="",F61,F61*SUMIF($A$6:A60,B61,$I$6:I60)))</x:f>
      </x:c>
      <x:c r="J61" s="19" t="str">
        <x:f>IF(A61="","",IF(COUNTIF($B$6:$B$100,A61)=0,"Leaf","Assembly"))</x:f>
      </x:c>
      <x:c r="K61" s="19" t="str">
        <x:f>IF(J61="Leaf",I61*Rollup!$B$5,"")</x:f>
      </x:c>
      <x:c r="L61" s="22" t="str">
        <x:f>IF(OR(J61&lt;&gt;"Leaf",H61=""),"",K61*H61)</x:f>
      </x:c>
      <x:c r="M61" s="16" t="str">
        <x:f>IF(A61="","",IF(COUNTIF($A$6:$A$100,A61)&gt;1,"Duplicate row ID",IF(AND(B61&lt;&gt;"",COUNTIF($A$6:$A$100,B61)=0),"Missing parent",IF(OR(B61=A61,N61=A61,O61=A61,P61=A61),"Cycle","OK"))))</x:f>
      </x:c>
      <x:c r="N61" t="str">
        <x:f>IFERROR(VLOOKUP(B61,$A$6:$B$100,2,FALSE),"")</x:f>
      </x:c>
      <x:c r="O61" t="str">
        <x:f>IFERROR(VLOOKUP(N61,$A$6:$B$100,2,FALSE),"")</x:f>
      </x:c>
      <x:c r="P61" t="str">
        <x:f>IFERROR(VLOOKUP(O61,$A$6:$B$100,2,FALSE),"")</x:f>
      </x:c>
    </x:row>
    <x:row r="62">
      <x:c r="A62" s="30"/>
      <x:c r="B62" s="30"/>
      <x:c r="C62" s="30"/>
      <x:c r="D62" s="30"/>
      <x:c r="E62" s="30"/>
      <x:c r="F62" s="30"/>
      <x:c r="G62" s="30"/>
      <x:c r="H62" s="33"/>
      <x:c r="I62" s="19" t="str">
        <x:f>IF(A62="","",IF(B62="",F62,F62*SUMIF($A$6:A61,B62,$I$6:I61)))</x:f>
      </x:c>
      <x:c r="J62" s="19" t="str">
        <x:f>IF(A62="","",IF(COUNTIF($B$6:$B$100,A62)=0,"Leaf","Assembly"))</x:f>
      </x:c>
      <x:c r="K62" s="19" t="str">
        <x:f>IF(J62="Leaf",I62*Rollup!$B$5,"")</x:f>
      </x:c>
      <x:c r="L62" s="22" t="str">
        <x:f>IF(OR(J62&lt;&gt;"Leaf",H62=""),"",K62*H62)</x:f>
      </x:c>
      <x:c r="M62" s="16" t="str">
        <x:f>IF(A62="","",IF(COUNTIF($A$6:$A$100,A62)&gt;1,"Duplicate row ID",IF(AND(B62&lt;&gt;"",COUNTIF($A$6:$A$100,B62)=0),"Missing parent",IF(OR(B62=A62,N62=A62,O62=A62,P62=A62),"Cycle","OK"))))</x:f>
      </x:c>
      <x:c r="N62" t="str">
        <x:f>IFERROR(VLOOKUP(B62,$A$6:$B$100,2,FALSE),"")</x:f>
      </x:c>
      <x:c r="O62" t="str">
        <x:f>IFERROR(VLOOKUP(N62,$A$6:$B$100,2,FALSE),"")</x:f>
      </x:c>
      <x:c r="P62" t="str">
        <x:f>IFERROR(VLOOKUP(O62,$A$6:$B$100,2,FALSE),"")</x:f>
      </x:c>
    </x:row>
    <x:row r="63">
      <x:c r="A63" s="30"/>
      <x:c r="B63" s="30"/>
      <x:c r="C63" s="30"/>
      <x:c r="D63" s="30"/>
      <x:c r="E63" s="30"/>
      <x:c r="F63" s="30"/>
      <x:c r="G63" s="30"/>
      <x:c r="H63" s="33"/>
      <x:c r="I63" s="19" t="str">
        <x:f>IF(A63="","",IF(B63="",F63,F63*SUMIF($A$6:A62,B63,$I$6:I62)))</x:f>
      </x:c>
      <x:c r="J63" s="19" t="str">
        <x:f>IF(A63="","",IF(COUNTIF($B$6:$B$100,A63)=0,"Leaf","Assembly"))</x:f>
      </x:c>
      <x:c r="K63" s="19" t="str">
        <x:f>IF(J63="Leaf",I63*Rollup!$B$5,"")</x:f>
      </x:c>
      <x:c r="L63" s="22" t="str">
        <x:f>IF(OR(J63&lt;&gt;"Leaf",H63=""),"",K63*H63)</x:f>
      </x:c>
      <x:c r="M63" s="16" t="str">
        <x:f>IF(A63="","",IF(COUNTIF($A$6:$A$100,A63)&gt;1,"Duplicate row ID",IF(AND(B63&lt;&gt;"",COUNTIF($A$6:$A$100,B63)=0),"Missing parent",IF(OR(B63=A63,N63=A63,O63=A63,P63=A63),"Cycle","OK"))))</x:f>
      </x:c>
      <x:c r="N63" t="str">
        <x:f>IFERROR(VLOOKUP(B63,$A$6:$B$100,2,FALSE),"")</x:f>
      </x:c>
      <x:c r="O63" t="str">
        <x:f>IFERROR(VLOOKUP(N63,$A$6:$B$100,2,FALSE),"")</x:f>
      </x:c>
      <x:c r="P63" t="str">
        <x:f>IFERROR(VLOOKUP(O63,$A$6:$B$100,2,FALSE),"")</x:f>
      </x:c>
    </x:row>
    <x:row r="64">
      <x:c r="A64" s="30"/>
      <x:c r="B64" s="30"/>
      <x:c r="C64" s="30"/>
      <x:c r="D64" s="30"/>
      <x:c r="E64" s="30"/>
      <x:c r="F64" s="30"/>
      <x:c r="G64" s="30"/>
      <x:c r="H64" s="33"/>
      <x:c r="I64" s="19" t="str">
        <x:f>IF(A64="","",IF(B64="",F64,F64*SUMIF($A$6:A63,B64,$I$6:I63)))</x:f>
      </x:c>
      <x:c r="J64" s="19" t="str">
        <x:f>IF(A64="","",IF(COUNTIF($B$6:$B$100,A64)=0,"Leaf","Assembly"))</x:f>
      </x:c>
      <x:c r="K64" s="19" t="str">
        <x:f>IF(J64="Leaf",I64*Rollup!$B$5,"")</x:f>
      </x:c>
      <x:c r="L64" s="22" t="str">
        <x:f>IF(OR(J64&lt;&gt;"Leaf",H64=""),"",K64*H64)</x:f>
      </x:c>
      <x:c r="M64" s="16" t="str">
        <x:f>IF(A64="","",IF(COUNTIF($A$6:$A$100,A64)&gt;1,"Duplicate row ID",IF(AND(B64&lt;&gt;"",COUNTIF($A$6:$A$100,B64)=0),"Missing parent",IF(OR(B64=A64,N64=A64,O64=A64,P64=A64),"Cycle","OK"))))</x:f>
      </x:c>
      <x:c r="N64" t="str">
        <x:f>IFERROR(VLOOKUP(B64,$A$6:$B$100,2,FALSE),"")</x:f>
      </x:c>
      <x:c r="O64" t="str">
        <x:f>IFERROR(VLOOKUP(N64,$A$6:$B$100,2,FALSE),"")</x:f>
      </x:c>
      <x:c r="P64" t="str">
        <x:f>IFERROR(VLOOKUP(O64,$A$6:$B$100,2,FALSE),"")</x:f>
      </x:c>
    </x:row>
    <x:row r="65">
      <x:c r="A65" s="30"/>
      <x:c r="B65" s="30"/>
      <x:c r="C65" s="30"/>
      <x:c r="D65" s="30"/>
      <x:c r="E65" s="30"/>
      <x:c r="F65" s="30"/>
      <x:c r="G65" s="30"/>
      <x:c r="H65" s="33"/>
      <x:c r="I65" s="19" t="str">
        <x:f>IF(A65="","",IF(B65="",F65,F65*SUMIF($A$6:A64,B65,$I$6:I64)))</x:f>
      </x:c>
      <x:c r="J65" s="19" t="str">
        <x:f>IF(A65="","",IF(COUNTIF($B$6:$B$100,A65)=0,"Leaf","Assembly"))</x:f>
      </x:c>
      <x:c r="K65" s="19" t="str">
        <x:f>IF(J65="Leaf",I65*Rollup!$B$5,"")</x:f>
      </x:c>
      <x:c r="L65" s="22" t="str">
        <x:f>IF(OR(J65&lt;&gt;"Leaf",H65=""),"",K65*H65)</x:f>
      </x:c>
      <x:c r="M65" s="16" t="str">
        <x:f>IF(A65="","",IF(COUNTIF($A$6:$A$100,A65)&gt;1,"Duplicate row ID",IF(AND(B65&lt;&gt;"",COUNTIF($A$6:$A$100,B65)=0),"Missing parent",IF(OR(B65=A65,N65=A65,O65=A65,P65=A65),"Cycle","OK"))))</x:f>
      </x:c>
      <x:c r="N65" t="str">
        <x:f>IFERROR(VLOOKUP(B65,$A$6:$B$100,2,FALSE),"")</x:f>
      </x:c>
      <x:c r="O65" t="str">
        <x:f>IFERROR(VLOOKUP(N65,$A$6:$B$100,2,FALSE),"")</x:f>
      </x:c>
      <x:c r="P65" t="str">
        <x:f>IFERROR(VLOOKUP(O65,$A$6:$B$100,2,FALSE),"")</x:f>
      </x:c>
    </x:row>
    <x:row r="66">
      <x:c r="A66" s="30"/>
      <x:c r="B66" s="30"/>
      <x:c r="C66" s="30"/>
      <x:c r="D66" s="30"/>
      <x:c r="E66" s="30"/>
      <x:c r="F66" s="30"/>
      <x:c r="G66" s="30"/>
      <x:c r="H66" s="33"/>
      <x:c r="I66" s="19" t="str">
        <x:f>IF(A66="","",IF(B66="",F66,F66*SUMIF($A$6:A65,B66,$I$6:I65)))</x:f>
      </x:c>
      <x:c r="J66" s="19" t="str">
        <x:f>IF(A66="","",IF(COUNTIF($B$6:$B$100,A66)=0,"Leaf","Assembly"))</x:f>
      </x:c>
      <x:c r="K66" s="19" t="str">
        <x:f>IF(J66="Leaf",I66*Rollup!$B$5,"")</x:f>
      </x:c>
      <x:c r="L66" s="22" t="str">
        <x:f>IF(OR(J66&lt;&gt;"Leaf",H66=""),"",K66*H66)</x:f>
      </x:c>
      <x:c r="M66" s="16" t="str">
        <x:f>IF(A66="","",IF(COUNTIF($A$6:$A$100,A66)&gt;1,"Duplicate row ID",IF(AND(B66&lt;&gt;"",COUNTIF($A$6:$A$100,B66)=0),"Missing parent",IF(OR(B66=A66,N66=A66,O66=A66,P66=A66),"Cycle","OK"))))</x:f>
      </x:c>
      <x:c r="N66" t="str">
        <x:f>IFERROR(VLOOKUP(B66,$A$6:$B$100,2,FALSE),"")</x:f>
      </x:c>
      <x:c r="O66" t="str">
        <x:f>IFERROR(VLOOKUP(N66,$A$6:$B$100,2,FALSE),"")</x:f>
      </x:c>
      <x:c r="P66" t="str">
        <x:f>IFERROR(VLOOKUP(O66,$A$6:$B$100,2,FALSE),"")</x:f>
      </x:c>
    </x:row>
    <x:row r="67">
      <x:c r="A67" s="30"/>
      <x:c r="B67" s="30"/>
      <x:c r="C67" s="30"/>
      <x:c r="D67" s="30"/>
      <x:c r="E67" s="30"/>
      <x:c r="F67" s="30"/>
      <x:c r="G67" s="30"/>
      <x:c r="H67" s="33"/>
      <x:c r="I67" s="19" t="str">
        <x:f>IF(A67="","",IF(B67="",F67,F67*SUMIF($A$6:A66,B67,$I$6:I66)))</x:f>
      </x:c>
      <x:c r="J67" s="19" t="str">
        <x:f>IF(A67="","",IF(COUNTIF($B$6:$B$100,A67)=0,"Leaf","Assembly"))</x:f>
      </x:c>
      <x:c r="K67" s="19" t="str">
        <x:f>IF(J67="Leaf",I67*Rollup!$B$5,"")</x:f>
      </x:c>
      <x:c r="L67" s="22" t="str">
        <x:f>IF(OR(J67&lt;&gt;"Leaf",H67=""),"",K67*H67)</x:f>
      </x:c>
      <x:c r="M67" s="16" t="str">
        <x:f>IF(A67="","",IF(COUNTIF($A$6:$A$100,A67)&gt;1,"Duplicate row ID",IF(AND(B67&lt;&gt;"",COUNTIF($A$6:$A$100,B67)=0),"Missing parent",IF(OR(B67=A67,N67=A67,O67=A67,P67=A67),"Cycle","OK"))))</x:f>
      </x:c>
      <x:c r="N67" t="str">
        <x:f>IFERROR(VLOOKUP(B67,$A$6:$B$100,2,FALSE),"")</x:f>
      </x:c>
      <x:c r="O67" t="str">
        <x:f>IFERROR(VLOOKUP(N67,$A$6:$B$100,2,FALSE),"")</x:f>
      </x:c>
      <x:c r="P67" t="str">
        <x:f>IFERROR(VLOOKUP(O67,$A$6:$B$100,2,FALSE),"")</x:f>
      </x:c>
    </x:row>
    <x:row r="68">
      <x:c r="A68" s="30"/>
      <x:c r="B68" s="30"/>
      <x:c r="C68" s="30"/>
      <x:c r="D68" s="30"/>
      <x:c r="E68" s="30"/>
      <x:c r="F68" s="30"/>
      <x:c r="G68" s="30"/>
      <x:c r="H68" s="33"/>
      <x:c r="I68" s="19" t="str">
        <x:f>IF(A68="","",IF(B68="",F68,F68*SUMIF($A$6:A67,B68,$I$6:I67)))</x:f>
      </x:c>
      <x:c r="J68" s="19" t="str">
        <x:f>IF(A68="","",IF(COUNTIF($B$6:$B$100,A68)=0,"Leaf","Assembly"))</x:f>
      </x:c>
      <x:c r="K68" s="19" t="str">
        <x:f>IF(J68="Leaf",I68*Rollup!$B$5,"")</x:f>
      </x:c>
      <x:c r="L68" s="22" t="str">
        <x:f>IF(OR(J68&lt;&gt;"Leaf",H68=""),"",K68*H68)</x:f>
      </x:c>
      <x:c r="M68" s="16" t="str">
        <x:f>IF(A68="","",IF(COUNTIF($A$6:$A$100,A68)&gt;1,"Duplicate row ID",IF(AND(B68&lt;&gt;"",COUNTIF($A$6:$A$100,B68)=0),"Missing parent",IF(OR(B68=A68,N68=A68,O68=A68,P68=A68),"Cycle","OK"))))</x:f>
      </x:c>
      <x:c r="N68" t="str">
        <x:f>IFERROR(VLOOKUP(B68,$A$6:$B$100,2,FALSE),"")</x:f>
      </x:c>
      <x:c r="O68" t="str">
        <x:f>IFERROR(VLOOKUP(N68,$A$6:$B$100,2,FALSE),"")</x:f>
      </x:c>
      <x:c r="P68" t="str">
        <x:f>IFERROR(VLOOKUP(O68,$A$6:$B$100,2,FALSE),"")</x:f>
      </x:c>
    </x:row>
    <x:row r="69">
      <x:c r="A69" s="30"/>
      <x:c r="B69" s="30"/>
      <x:c r="C69" s="30"/>
      <x:c r="D69" s="30"/>
      <x:c r="E69" s="30"/>
      <x:c r="F69" s="30"/>
      <x:c r="G69" s="30"/>
      <x:c r="H69" s="33"/>
      <x:c r="I69" s="19" t="str">
        <x:f>IF(A69="","",IF(B69="",F69,F69*SUMIF($A$6:A68,B69,$I$6:I68)))</x:f>
      </x:c>
      <x:c r="J69" s="19" t="str">
        <x:f>IF(A69="","",IF(COUNTIF($B$6:$B$100,A69)=0,"Leaf","Assembly"))</x:f>
      </x:c>
      <x:c r="K69" s="19" t="str">
        <x:f>IF(J69="Leaf",I69*Rollup!$B$5,"")</x:f>
      </x:c>
      <x:c r="L69" s="22" t="str">
        <x:f>IF(OR(J69&lt;&gt;"Leaf",H69=""),"",K69*H69)</x:f>
      </x:c>
      <x:c r="M69" s="16" t="str">
        <x:f>IF(A69="","",IF(COUNTIF($A$6:$A$100,A69)&gt;1,"Duplicate row ID",IF(AND(B69&lt;&gt;"",COUNTIF($A$6:$A$100,B69)=0),"Missing parent",IF(OR(B69=A69,N69=A69,O69=A69,P69=A69),"Cycle","OK"))))</x:f>
      </x:c>
      <x:c r="N69" t="str">
        <x:f>IFERROR(VLOOKUP(B69,$A$6:$B$100,2,FALSE),"")</x:f>
      </x:c>
      <x:c r="O69" t="str">
        <x:f>IFERROR(VLOOKUP(N69,$A$6:$B$100,2,FALSE),"")</x:f>
      </x:c>
      <x:c r="P69" t="str">
        <x:f>IFERROR(VLOOKUP(O69,$A$6:$B$100,2,FALSE),"")</x:f>
      </x:c>
    </x:row>
    <x:row r="70">
      <x:c r="A70" s="30"/>
      <x:c r="B70" s="30"/>
      <x:c r="C70" s="30"/>
      <x:c r="D70" s="30"/>
      <x:c r="E70" s="30"/>
      <x:c r="F70" s="30"/>
      <x:c r="G70" s="30"/>
      <x:c r="H70" s="33"/>
      <x:c r="I70" s="19" t="str">
        <x:f>IF(A70="","",IF(B70="",F70,F70*SUMIF($A$6:A69,B70,$I$6:I69)))</x:f>
      </x:c>
      <x:c r="J70" s="19" t="str">
        <x:f>IF(A70="","",IF(COUNTIF($B$6:$B$100,A70)=0,"Leaf","Assembly"))</x:f>
      </x:c>
      <x:c r="K70" s="19" t="str">
        <x:f>IF(J70="Leaf",I70*Rollup!$B$5,"")</x:f>
      </x:c>
      <x:c r="L70" s="22" t="str">
        <x:f>IF(OR(J70&lt;&gt;"Leaf",H70=""),"",K70*H70)</x:f>
      </x:c>
      <x:c r="M70" s="16" t="str">
        <x:f>IF(A70="","",IF(COUNTIF($A$6:$A$100,A70)&gt;1,"Duplicate row ID",IF(AND(B70&lt;&gt;"",COUNTIF($A$6:$A$100,B70)=0),"Missing parent",IF(OR(B70=A70,N70=A70,O70=A70,P70=A70),"Cycle","OK"))))</x:f>
      </x:c>
      <x:c r="N70" t="str">
        <x:f>IFERROR(VLOOKUP(B70,$A$6:$B$100,2,FALSE),"")</x:f>
      </x:c>
      <x:c r="O70" t="str">
        <x:f>IFERROR(VLOOKUP(N70,$A$6:$B$100,2,FALSE),"")</x:f>
      </x:c>
      <x:c r="P70" t="str">
        <x:f>IFERROR(VLOOKUP(O70,$A$6:$B$100,2,FALSE),"")</x:f>
      </x:c>
    </x:row>
    <x:row r="71">
      <x:c r="A71" s="30"/>
      <x:c r="B71" s="30"/>
      <x:c r="C71" s="30"/>
      <x:c r="D71" s="30"/>
      <x:c r="E71" s="30"/>
      <x:c r="F71" s="30"/>
      <x:c r="G71" s="30"/>
      <x:c r="H71" s="33"/>
      <x:c r="I71" s="19" t="str">
        <x:f>IF(A71="","",IF(B71="",F71,F71*SUMIF($A$6:A70,B71,$I$6:I70)))</x:f>
      </x:c>
      <x:c r="J71" s="19" t="str">
        <x:f>IF(A71="","",IF(COUNTIF($B$6:$B$100,A71)=0,"Leaf","Assembly"))</x:f>
      </x:c>
      <x:c r="K71" s="19" t="str">
        <x:f>IF(J71="Leaf",I71*Rollup!$B$5,"")</x:f>
      </x:c>
      <x:c r="L71" s="22" t="str">
        <x:f>IF(OR(J71&lt;&gt;"Leaf",H71=""),"",K71*H71)</x:f>
      </x:c>
      <x:c r="M71" s="16" t="str">
        <x:f>IF(A71="","",IF(COUNTIF($A$6:$A$100,A71)&gt;1,"Duplicate row ID",IF(AND(B71&lt;&gt;"",COUNTIF($A$6:$A$100,B71)=0),"Missing parent",IF(OR(B71=A71,N71=A71,O71=A71,P71=A71),"Cycle","OK"))))</x:f>
      </x:c>
      <x:c r="N71" t="str">
        <x:f>IFERROR(VLOOKUP(B71,$A$6:$B$100,2,FALSE),"")</x:f>
      </x:c>
      <x:c r="O71" t="str">
        <x:f>IFERROR(VLOOKUP(N71,$A$6:$B$100,2,FALSE),"")</x:f>
      </x:c>
      <x:c r="P71" t="str">
        <x:f>IFERROR(VLOOKUP(O71,$A$6:$B$100,2,FALSE),"")</x:f>
      </x:c>
    </x:row>
    <x:row r="72">
      <x:c r="A72" s="30"/>
      <x:c r="B72" s="30"/>
      <x:c r="C72" s="30"/>
      <x:c r="D72" s="30"/>
      <x:c r="E72" s="30"/>
      <x:c r="F72" s="30"/>
      <x:c r="G72" s="30"/>
      <x:c r="H72" s="33"/>
      <x:c r="I72" s="19" t="str">
        <x:f>IF(A72="","",IF(B72="",F72,F72*SUMIF($A$6:A71,B72,$I$6:I71)))</x:f>
      </x:c>
      <x:c r="J72" s="19" t="str">
        <x:f>IF(A72="","",IF(COUNTIF($B$6:$B$100,A72)=0,"Leaf","Assembly"))</x:f>
      </x:c>
      <x:c r="K72" s="19" t="str">
        <x:f>IF(J72="Leaf",I72*Rollup!$B$5,"")</x:f>
      </x:c>
      <x:c r="L72" s="22" t="str">
        <x:f>IF(OR(J72&lt;&gt;"Leaf",H72=""),"",K72*H72)</x:f>
      </x:c>
      <x:c r="M72" s="16" t="str">
        <x:f>IF(A72="","",IF(COUNTIF($A$6:$A$100,A72)&gt;1,"Duplicate row ID",IF(AND(B72&lt;&gt;"",COUNTIF($A$6:$A$100,B72)=0),"Missing parent",IF(OR(B72=A72,N72=A72,O72=A72,P72=A72),"Cycle","OK"))))</x:f>
      </x:c>
      <x:c r="N72" t="str">
        <x:f>IFERROR(VLOOKUP(B72,$A$6:$B$100,2,FALSE),"")</x:f>
      </x:c>
      <x:c r="O72" t="str">
        <x:f>IFERROR(VLOOKUP(N72,$A$6:$B$100,2,FALSE),"")</x:f>
      </x:c>
      <x:c r="P72" t="str">
        <x:f>IFERROR(VLOOKUP(O72,$A$6:$B$100,2,FALSE),"")</x:f>
      </x:c>
    </x:row>
    <x:row r="73">
      <x:c r="A73" s="30"/>
      <x:c r="B73" s="30"/>
      <x:c r="C73" s="30"/>
      <x:c r="D73" s="30"/>
      <x:c r="E73" s="30"/>
      <x:c r="F73" s="30"/>
      <x:c r="G73" s="30"/>
      <x:c r="H73" s="33"/>
      <x:c r="I73" s="19" t="str">
        <x:f>IF(A73="","",IF(B73="",F73,F73*SUMIF($A$6:A72,B73,$I$6:I72)))</x:f>
      </x:c>
      <x:c r="J73" s="19" t="str">
        <x:f>IF(A73="","",IF(COUNTIF($B$6:$B$100,A73)=0,"Leaf","Assembly"))</x:f>
      </x:c>
      <x:c r="K73" s="19" t="str">
        <x:f>IF(J73="Leaf",I73*Rollup!$B$5,"")</x:f>
      </x:c>
      <x:c r="L73" s="22" t="str">
        <x:f>IF(OR(J73&lt;&gt;"Leaf",H73=""),"",K73*H73)</x:f>
      </x:c>
      <x:c r="M73" s="16" t="str">
        <x:f>IF(A73="","",IF(COUNTIF($A$6:$A$100,A73)&gt;1,"Duplicate row ID",IF(AND(B73&lt;&gt;"",COUNTIF($A$6:$A$100,B73)=0),"Missing parent",IF(OR(B73=A73,N73=A73,O73=A73,P73=A73),"Cycle","OK"))))</x:f>
      </x:c>
      <x:c r="N73" t="str">
        <x:f>IFERROR(VLOOKUP(B73,$A$6:$B$100,2,FALSE),"")</x:f>
      </x:c>
      <x:c r="O73" t="str">
        <x:f>IFERROR(VLOOKUP(N73,$A$6:$B$100,2,FALSE),"")</x:f>
      </x:c>
      <x:c r="P73" t="str">
        <x:f>IFERROR(VLOOKUP(O73,$A$6:$B$100,2,FALSE),"")</x:f>
      </x:c>
    </x:row>
    <x:row r="74">
      <x:c r="A74" s="30"/>
      <x:c r="B74" s="30"/>
      <x:c r="C74" s="30"/>
      <x:c r="D74" s="30"/>
      <x:c r="E74" s="30"/>
      <x:c r="F74" s="30"/>
      <x:c r="G74" s="30"/>
      <x:c r="H74" s="33"/>
      <x:c r="I74" s="19" t="str">
        <x:f>IF(A74="","",IF(B74="",F74,F74*SUMIF($A$6:A73,B74,$I$6:I73)))</x:f>
      </x:c>
      <x:c r="J74" s="19" t="str">
        <x:f>IF(A74="","",IF(COUNTIF($B$6:$B$100,A74)=0,"Leaf","Assembly"))</x:f>
      </x:c>
      <x:c r="K74" s="19" t="str">
        <x:f>IF(J74="Leaf",I74*Rollup!$B$5,"")</x:f>
      </x:c>
      <x:c r="L74" s="22" t="str">
        <x:f>IF(OR(J74&lt;&gt;"Leaf",H74=""),"",K74*H74)</x:f>
      </x:c>
      <x:c r="M74" s="16" t="str">
        <x:f>IF(A74="","",IF(COUNTIF($A$6:$A$100,A74)&gt;1,"Duplicate row ID",IF(AND(B74&lt;&gt;"",COUNTIF($A$6:$A$100,B74)=0),"Missing parent",IF(OR(B74=A74,N74=A74,O74=A74,P74=A74),"Cycle","OK"))))</x:f>
      </x:c>
      <x:c r="N74" t="str">
        <x:f>IFERROR(VLOOKUP(B74,$A$6:$B$100,2,FALSE),"")</x:f>
      </x:c>
      <x:c r="O74" t="str">
        <x:f>IFERROR(VLOOKUP(N74,$A$6:$B$100,2,FALSE),"")</x:f>
      </x:c>
      <x:c r="P74" t="str">
        <x:f>IFERROR(VLOOKUP(O74,$A$6:$B$100,2,FALSE),"")</x:f>
      </x:c>
    </x:row>
    <x:row r="75">
      <x:c r="A75" s="30"/>
      <x:c r="B75" s="30"/>
      <x:c r="C75" s="30"/>
      <x:c r="D75" s="30"/>
      <x:c r="E75" s="30"/>
      <x:c r="F75" s="30"/>
      <x:c r="G75" s="30"/>
      <x:c r="H75" s="33"/>
      <x:c r="I75" s="19" t="str">
        <x:f>IF(A75="","",IF(B75="",F75,F75*SUMIF($A$6:A74,B75,$I$6:I74)))</x:f>
      </x:c>
      <x:c r="J75" s="19" t="str">
        <x:f>IF(A75="","",IF(COUNTIF($B$6:$B$100,A75)=0,"Leaf","Assembly"))</x:f>
      </x:c>
      <x:c r="K75" s="19" t="str">
        <x:f>IF(J75="Leaf",I75*Rollup!$B$5,"")</x:f>
      </x:c>
      <x:c r="L75" s="22" t="str">
        <x:f>IF(OR(J75&lt;&gt;"Leaf",H75=""),"",K75*H75)</x:f>
      </x:c>
      <x:c r="M75" s="16" t="str">
        <x:f>IF(A75="","",IF(COUNTIF($A$6:$A$100,A75)&gt;1,"Duplicate row ID",IF(AND(B75&lt;&gt;"",COUNTIF($A$6:$A$100,B75)=0),"Missing parent",IF(OR(B75=A75,N75=A75,O75=A75,P75=A75),"Cycle","OK"))))</x:f>
      </x:c>
      <x:c r="N75" t="str">
        <x:f>IFERROR(VLOOKUP(B75,$A$6:$B$100,2,FALSE),"")</x:f>
      </x:c>
      <x:c r="O75" t="str">
        <x:f>IFERROR(VLOOKUP(N75,$A$6:$B$100,2,FALSE),"")</x:f>
      </x:c>
      <x:c r="P75" t="str">
        <x:f>IFERROR(VLOOKUP(O75,$A$6:$B$100,2,FALSE),"")</x:f>
      </x:c>
    </x:row>
    <x:row r="76">
      <x:c r="A76" s="30"/>
      <x:c r="B76" s="30"/>
      <x:c r="C76" s="30"/>
      <x:c r="D76" s="30"/>
      <x:c r="E76" s="30"/>
      <x:c r="F76" s="30"/>
      <x:c r="G76" s="30"/>
      <x:c r="H76" s="33"/>
      <x:c r="I76" s="19" t="str">
        <x:f>IF(A76="","",IF(B76="",F76,F76*SUMIF($A$6:A75,B76,$I$6:I75)))</x:f>
      </x:c>
      <x:c r="J76" s="19" t="str">
        <x:f>IF(A76="","",IF(COUNTIF($B$6:$B$100,A76)=0,"Leaf","Assembly"))</x:f>
      </x:c>
      <x:c r="K76" s="19" t="str">
        <x:f>IF(J76="Leaf",I76*Rollup!$B$5,"")</x:f>
      </x:c>
      <x:c r="L76" s="22" t="str">
        <x:f>IF(OR(J76&lt;&gt;"Leaf",H76=""),"",K76*H76)</x:f>
      </x:c>
      <x:c r="M76" s="16" t="str">
        <x:f>IF(A76="","",IF(COUNTIF($A$6:$A$100,A76)&gt;1,"Duplicate row ID",IF(AND(B76&lt;&gt;"",COUNTIF($A$6:$A$100,B76)=0),"Missing parent",IF(OR(B76=A76,N76=A76,O76=A76,P76=A76),"Cycle","OK"))))</x:f>
      </x:c>
      <x:c r="N76" t="str">
        <x:f>IFERROR(VLOOKUP(B76,$A$6:$B$100,2,FALSE),"")</x:f>
      </x:c>
      <x:c r="O76" t="str">
        <x:f>IFERROR(VLOOKUP(N76,$A$6:$B$100,2,FALSE),"")</x:f>
      </x:c>
      <x:c r="P76" t="str">
        <x:f>IFERROR(VLOOKUP(O76,$A$6:$B$100,2,FALSE),"")</x:f>
      </x:c>
    </x:row>
    <x:row r="77">
      <x:c r="A77" s="30"/>
      <x:c r="B77" s="30"/>
      <x:c r="C77" s="30"/>
      <x:c r="D77" s="30"/>
      <x:c r="E77" s="30"/>
      <x:c r="F77" s="30"/>
      <x:c r="G77" s="30"/>
      <x:c r="H77" s="33"/>
      <x:c r="I77" s="19" t="str">
        <x:f>IF(A77="","",IF(B77="",F77,F77*SUMIF($A$6:A76,B77,$I$6:I76)))</x:f>
      </x:c>
      <x:c r="J77" s="19" t="str">
        <x:f>IF(A77="","",IF(COUNTIF($B$6:$B$100,A77)=0,"Leaf","Assembly"))</x:f>
      </x:c>
      <x:c r="K77" s="19" t="str">
        <x:f>IF(J77="Leaf",I77*Rollup!$B$5,"")</x:f>
      </x:c>
      <x:c r="L77" s="22" t="str">
        <x:f>IF(OR(J77&lt;&gt;"Leaf",H77=""),"",K77*H77)</x:f>
      </x:c>
      <x:c r="M77" s="16" t="str">
        <x:f>IF(A77="","",IF(COUNTIF($A$6:$A$100,A77)&gt;1,"Duplicate row ID",IF(AND(B77&lt;&gt;"",COUNTIF($A$6:$A$100,B77)=0),"Missing parent",IF(OR(B77=A77,N77=A77,O77=A77,P77=A77),"Cycle","OK"))))</x:f>
      </x:c>
      <x:c r="N77" t="str">
        <x:f>IFERROR(VLOOKUP(B77,$A$6:$B$100,2,FALSE),"")</x:f>
      </x:c>
      <x:c r="O77" t="str">
        <x:f>IFERROR(VLOOKUP(N77,$A$6:$B$100,2,FALSE),"")</x:f>
      </x:c>
      <x:c r="P77" t="str">
        <x:f>IFERROR(VLOOKUP(O77,$A$6:$B$100,2,FALSE),"")</x:f>
      </x:c>
    </x:row>
    <x:row r="78">
      <x:c r="A78" s="30"/>
      <x:c r="B78" s="30"/>
      <x:c r="C78" s="30"/>
      <x:c r="D78" s="30"/>
      <x:c r="E78" s="30"/>
      <x:c r="F78" s="30"/>
      <x:c r="G78" s="30"/>
      <x:c r="H78" s="33"/>
      <x:c r="I78" s="19" t="str">
        <x:f>IF(A78="","",IF(B78="",F78,F78*SUMIF($A$6:A77,B78,$I$6:I77)))</x:f>
      </x:c>
      <x:c r="J78" s="19" t="str">
        <x:f>IF(A78="","",IF(COUNTIF($B$6:$B$100,A78)=0,"Leaf","Assembly"))</x:f>
      </x:c>
      <x:c r="K78" s="19" t="str">
        <x:f>IF(J78="Leaf",I78*Rollup!$B$5,"")</x:f>
      </x:c>
      <x:c r="L78" s="22" t="str">
        <x:f>IF(OR(J78&lt;&gt;"Leaf",H78=""),"",K78*H78)</x:f>
      </x:c>
      <x:c r="M78" s="16" t="str">
        <x:f>IF(A78="","",IF(COUNTIF($A$6:$A$100,A78)&gt;1,"Duplicate row ID",IF(AND(B78&lt;&gt;"",COUNTIF($A$6:$A$100,B78)=0),"Missing parent",IF(OR(B78=A78,N78=A78,O78=A78,P78=A78),"Cycle","OK"))))</x:f>
      </x:c>
      <x:c r="N78" t="str">
        <x:f>IFERROR(VLOOKUP(B78,$A$6:$B$100,2,FALSE),"")</x:f>
      </x:c>
      <x:c r="O78" t="str">
        <x:f>IFERROR(VLOOKUP(N78,$A$6:$B$100,2,FALSE),"")</x:f>
      </x:c>
      <x:c r="P78" t="str">
        <x:f>IFERROR(VLOOKUP(O78,$A$6:$B$100,2,FALSE),"")</x:f>
      </x:c>
    </x:row>
    <x:row r="79">
      <x:c r="A79" s="30"/>
      <x:c r="B79" s="30"/>
      <x:c r="C79" s="30"/>
      <x:c r="D79" s="30"/>
      <x:c r="E79" s="30"/>
      <x:c r="F79" s="30"/>
      <x:c r="G79" s="30"/>
      <x:c r="H79" s="33"/>
      <x:c r="I79" s="19" t="str">
        <x:f>IF(A79="","",IF(B79="",F79,F79*SUMIF($A$6:A78,B79,$I$6:I78)))</x:f>
      </x:c>
      <x:c r="J79" s="19" t="str">
        <x:f>IF(A79="","",IF(COUNTIF($B$6:$B$100,A79)=0,"Leaf","Assembly"))</x:f>
      </x:c>
      <x:c r="K79" s="19" t="str">
        <x:f>IF(J79="Leaf",I79*Rollup!$B$5,"")</x:f>
      </x:c>
      <x:c r="L79" s="22" t="str">
        <x:f>IF(OR(J79&lt;&gt;"Leaf",H79=""),"",K79*H79)</x:f>
      </x:c>
      <x:c r="M79" s="16" t="str">
        <x:f>IF(A79="","",IF(COUNTIF($A$6:$A$100,A79)&gt;1,"Duplicate row ID",IF(AND(B79&lt;&gt;"",COUNTIF($A$6:$A$100,B79)=0),"Missing parent",IF(OR(B79=A79,N79=A79,O79=A79,P79=A79),"Cycle","OK"))))</x:f>
      </x:c>
      <x:c r="N79" t="str">
        <x:f>IFERROR(VLOOKUP(B79,$A$6:$B$100,2,FALSE),"")</x:f>
      </x:c>
      <x:c r="O79" t="str">
        <x:f>IFERROR(VLOOKUP(N79,$A$6:$B$100,2,FALSE),"")</x:f>
      </x:c>
      <x:c r="P79" t="str">
        <x:f>IFERROR(VLOOKUP(O79,$A$6:$B$100,2,FALSE),"")</x:f>
      </x:c>
    </x:row>
    <x:row r="80">
      <x:c r="A80" s="30"/>
      <x:c r="B80" s="30"/>
      <x:c r="C80" s="30"/>
      <x:c r="D80" s="30"/>
      <x:c r="E80" s="30"/>
      <x:c r="F80" s="30"/>
      <x:c r="G80" s="30"/>
      <x:c r="H80" s="33"/>
      <x:c r="I80" s="19" t="str">
        <x:f>IF(A80="","",IF(B80="",F80,F80*SUMIF($A$6:A79,B80,$I$6:I79)))</x:f>
      </x:c>
      <x:c r="J80" s="19" t="str">
        <x:f>IF(A80="","",IF(COUNTIF($B$6:$B$100,A80)=0,"Leaf","Assembly"))</x:f>
      </x:c>
      <x:c r="K80" s="19" t="str">
        <x:f>IF(J80="Leaf",I80*Rollup!$B$5,"")</x:f>
      </x:c>
      <x:c r="L80" s="22" t="str">
        <x:f>IF(OR(J80&lt;&gt;"Leaf",H80=""),"",K80*H80)</x:f>
      </x:c>
      <x:c r="M80" s="16" t="str">
        <x:f>IF(A80="","",IF(COUNTIF($A$6:$A$100,A80)&gt;1,"Duplicate row ID",IF(AND(B80&lt;&gt;"",COUNTIF($A$6:$A$100,B80)=0),"Missing parent",IF(OR(B80=A80,N80=A80,O80=A80,P80=A80),"Cycle","OK"))))</x:f>
      </x:c>
      <x:c r="N80" t="str">
        <x:f>IFERROR(VLOOKUP(B80,$A$6:$B$100,2,FALSE),"")</x:f>
      </x:c>
      <x:c r="O80" t="str">
        <x:f>IFERROR(VLOOKUP(N80,$A$6:$B$100,2,FALSE),"")</x:f>
      </x:c>
      <x:c r="P80" t="str">
        <x:f>IFERROR(VLOOKUP(O80,$A$6:$B$100,2,FALSE),"")</x:f>
      </x:c>
    </x:row>
    <x:row r="81">
      <x:c r="A81" s="30"/>
      <x:c r="B81" s="30"/>
      <x:c r="C81" s="30"/>
      <x:c r="D81" s="30"/>
      <x:c r="E81" s="30"/>
      <x:c r="F81" s="30"/>
      <x:c r="G81" s="30"/>
      <x:c r="H81" s="33"/>
      <x:c r="I81" s="19" t="str">
        <x:f>IF(A81="","",IF(B81="",F81,F81*SUMIF($A$6:A80,B81,$I$6:I80)))</x:f>
      </x:c>
      <x:c r="J81" s="19" t="str">
        <x:f>IF(A81="","",IF(COUNTIF($B$6:$B$100,A81)=0,"Leaf","Assembly"))</x:f>
      </x:c>
      <x:c r="K81" s="19" t="str">
        <x:f>IF(J81="Leaf",I81*Rollup!$B$5,"")</x:f>
      </x:c>
      <x:c r="L81" s="22" t="str">
        <x:f>IF(OR(J81&lt;&gt;"Leaf",H81=""),"",K81*H81)</x:f>
      </x:c>
      <x:c r="M81" s="16" t="str">
        <x:f>IF(A81="","",IF(COUNTIF($A$6:$A$100,A81)&gt;1,"Duplicate row ID",IF(AND(B81&lt;&gt;"",COUNTIF($A$6:$A$100,B81)=0),"Missing parent",IF(OR(B81=A81,N81=A81,O81=A81,P81=A81),"Cycle","OK"))))</x:f>
      </x:c>
      <x:c r="N81" t="str">
        <x:f>IFERROR(VLOOKUP(B81,$A$6:$B$100,2,FALSE),"")</x:f>
      </x:c>
      <x:c r="O81" t="str">
        <x:f>IFERROR(VLOOKUP(N81,$A$6:$B$100,2,FALSE),"")</x:f>
      </x:c>
      <x:c r="P81" t="str">
        <x:f>IFERROR(VLOOKUP(O81,$A$6:$B$100,2,FALSE),"")</x:f>
      </x:c>
    </x:row>
    <x:row r="82">
      <x:c r="A82" s="30"/>
      <x:c r="B82" s="30"/>
      <x:c r="C82" s="30"/>
      <x:c r="D82" s="30"/>
      <x:c r="E82" s="30"/>
      <x:c r="F82" s="30"/>
      <x:c r="G82" s="30"/>
      <x:c r="H82" s="33"/>
      <x:c r="I82" s="19" t="str">
        <x:f>IF(A82="","",IF(B82="",F82,F82*SUMIF($A$6:A81,B82,$I$6:I81)))</x:f>
      </x:c>
      <x:c r="J82" s="19" t="str">
        <x:f>IF(A82="","",IF(COUNTIF($B$6:$B$100,A82)=0,"Leaf","Assembly"))</x:f>
      </x:c>
      <x:c r="K82" s="19" t="str">
        <x:f>IF(J82="Leaf",I82*Rollup!$B$5,"")</x:f>
      </x:c>
      <x:c r="L82" s="22" t="str">
        <x:f>IF(OR(J82&lt;&gt;"Leaf",H82=""),"",K82*H82)</x:f>
      </x:c>
      <x:c r="M82" s="16" t="str">
        <x:f>IF(A82="","",IF(COUNTIF($A$6:$A$100,A82)&gt;1,"Duplicate row ID",IF(AND(B82&lt;&gt;"",COUNTIF($A$6:$A$100,B82)=0),"Missing parent",IF(OR(B82=A82,N82=A82,O82=A82,P82=A82),"Cycle","OK"))))</x:f>
      </x:c>
      <x:c r="N82" t="str">
        <x:f>IFERROR(VLOOKUP(B82,$A$6:$B$100,2,FALSE),"")</x:f>
      </x:c>
      <x:c r="O82" t="str">
        <x:f>IFERROR(VLOOKUP(N82,$A$6:$B$100,2,FALSE),"")</x:f>
      </x:c>
      <x:c r="P82" t="str">
        <x:f>IFERROR(VLOOKUP(O82,$A$6:$B$100,2,FALSE),"")</x:f>
      </x:c>
    </x:row>
    <x:row r="83">
      <x:c r="A83" s="30"/>
      <x:c r="B83" s="30"/>
      <x:c r="C83" s="30"/>
      <x:c r="D83" s="30"/>
      <x:c r="E83" s="30"/>
      <x:c r="F83" s="30"/>
      <x:c r="G83" s="30"/>
      <x:c r="H83" s="33"/>
      <x:c r="I83" s="19" t="str">
        <x:f>IF(A83="","",IF(B83="",F83,F83*SUMIF($A$6:A82,B83,$I$6:I82)))</x:f>
      </x:c>
      <x:c r="J83" s="19" t="str">
        <x:f>IF(A83="","",IF(COUNTIF($B$6:$B$100,A83)=0,"Leaf","Assembly"))</x:f>
      </x:c>
      <x:c r="K83" s="19" t="str">
        <x:f>IF(J83="Leaf",I83*Rollup!$B$5,"")</x:f>
      </x:c>
      <x:c r="L83" s="22" t="str">
        <x:f>IF(OR(J83&lt;&gt;"Leaf",H83=""),"",K83*H83)</x:f>
      </x:c>
      <x:c r="M83" s="16" t="str">
        <x:f>IF(A83="","",IF(COUNTIF($A$6:$A$100,A83)&gt;1,"Duplicate row ID",IF(AND(B83&lt;&gt;"",COUNTIF($A$6:$A$100,B83)=0),"Missing parent",IF(OR(B83=A83,N83=A83,O83=A83,P83=A83),"Cycle","OK"))))</x:f>
      </x:c>
      <x:c r="N83" t="str">
        <x:f>IFERROR(VLOOKUP(B83,$A$6:$B$100,2,FALSE),"")</x:f>
      </x:c>
      <x:c r="O83" t="str">
        <x:f>IFERROR(VLOOKUP(N83,$A$6:$B$100,2,FALSE),"")</x:f>
      </x:c>
      <x:c r="P83" t="str">
        <x:f>IFERROR(VLOOKUP(O83,$A$6:$B$100,2,FALSE),"")</x:f>
      </x:c>
    </x:row>
    <x:row r="84">
      <x:c r="A84" s="30"/>
      <x:c r="B84" s="30"/>
      <x:c r="C84" s="30"/>
      <x:c r="D84" s="30"/>
      <x:c r="E84" s="30"/>
      <x:c r="F84" s="30"/>
      <x:c r="G84" s="30"/>
      <x:c r="H84" s="33"/>
      <x:c r="I84" s="19" t="str">
        <x:f>IF(A84="","",IF(B84="",F84,F84*SUMIF($A$6:A83,B84,$I$6:I83)))</x:f>
      </x:c>
      <x:c r="J84" s="19" t="str">
        <x:f>IF(A84="","",IF(COUNTIF($B$6:$B$100,A84)=0,"Leaf","Assembly"))</x:f>
      </x:c>
      <x:c r="K84" s="19" t="str">
        <x:f>IF(J84="Leaf",I84*Rollup!$B$5,"")</x:f>
      </x:c>
      <x:c r="L84" s="22" t="str">
        <x:f>IF(OR(J84&lt;&gt;"Leaf",H84=""),"",K84*H84)</x:f>
      </x:c>
      <x:c r="M84" s="16" t="str">
        <x:f>IF(A84="","",IF(COUNTIF($A$6:$A$100,A84)&gt;1,"Duplicate row ID",IF(AND(B84&lt;&gt;"",COUNTIF($A$6:$A$100,B84)=0),"Missing parent",IF(OR(B84=A84,N84=A84,O84=A84,P84=A84),"Cycle","OK"))))</x:f>
      </x:c>
      <x:c r="N84" t="str">
        <x:f>IFERROR(VLOOKUP(B84,$A$6:$B$100,2,FALSE),"")</x:f>
      </x:c>
      <x:c r="O84" t="str">
        <x:f>IFERROR(VLOOKUP(N84,$A$6:$B$100,2,FALSE),"")</x:f>
      </x:c>
      <x:c r="P84" t="str">
        <x:f>IFERROR(VLOOKUP(O84,$A$6:$B$100,2,FALSE),"")</x:f>
      </x:c>
    </x:row>
    <x:row r="85">
      <x:c r="A85" s="30"/>
      <x:c r="B85" s="30"/>
      <x:c r="C85" s="30"/>
      <x:c r="D85" s="30"/>
      <x:c r="E85" s="30"/>
      <x:c r="F85" s="30"/>
      <x:c r="G85" s="30"/>
      <x:c r="H85" s="33"/>
      <x:c r="I85" s="19" t="str">
        <x:f>IF(A85="","",IF(B85="",F85,F85*SUMIF($A$6:A84,B85,$I$6:I84)))</x:f>
      </x:c>
      <x:c r="J85" s="19" t="str">
        <x:f>IF(A85="","",IF(COUNTIF($B$6:$B$100,A85)=0,"Leaf","Assembly"))</x:f>
      </x:c>
      <x:c r="K85" s="19" t="str">
        <x:f>IF(J85="Leaf",I85*Rollup!$B$5,"")</x:f>
      </x:c>
      <x:c r="L85" s="22" t="str">
        <x:f>IF(OR(J85&lt;&gt;"Leaf",H85=""),"",K85*H85)</x:f>
      </x:c>
      <x:c r="M85" s="16" t="str">
        <x:f>IF(A85="","",IF(COUNTIF($A$6:$A$100,A85)&gt;1,"Duplicate row ID",IF(AND(B85&lt;&gt;"",COUNTIF($A$6:$A$100,B85)=0),"Missing parent",IF(OR(B85=A85,N85=A85,O85=A85,P85=A85),"Cycle","OK"))))</x:f>
      </x:c>
      <x:c r="N85" t="str">
        <x:f>IFERROR(VLOOKUP(B85,$A$6:$B$100,2,FALSE),"")</x:f>
      </x:c>
      <x:c r="O85" t="str">
        <x:f>IFERROR(VLOOKUP(N85,$A$6:$B$100,2,FALSE),"")</x:f>
      </x:c>
      <x:c r="P85" t="str">
        <x:f>IFERROR(VLOOKUP(O85,$A$6:$B$100,2,FALSE),"")</x:f>
      </x:c>
    </x:row>
    <x:row r="86">
      <x:c r="A86" s="30"/>
      <x:c r="B86" s="30"/>
      <x:c r="C86" s="30"/>
      <x:c r="D86" s="30"/>
      <x:c r="E86" s="30"/>
      <x:c r="F86" s="30"/>
      <x:c r="G86" s="30"/>
      <x:c r="H86" s="33"/>
      <x:c r="I86" s="19" t="str">
        <x:f>IF(A86="","",IF(B86="",F86,F86*SUMIF($A$6:A85,B86,$I$6:I85)))</x:f>
      </x:c>
      <x:c r="J86" s="19" t="str">
        <x:f>IF(A86="","",IF(COUNTIF($B$6:$B$100,A86)=0,"Leaf","Assembly"))</x:f>
      </x:c>
      <x:c r="K86" s="19" t="str">
        <x:f>IF(J86="Leaf",I86*Rollup!$B$5,"")</x:f>
      </x:c>
      <x:c r="L86" s="22" t="str">
        <x:f>IF(OR(J86&lt;&gt;"Leaf",H86=""),"",K86*H86)</x:f>
      </x:c>
      <x:c r="M86" s="16" t="str">
        <x:f>IF(A86="","",IF(COUNTIF($A$6:$A$100,A86)&gt;1,"Duplicate row ID",IF(AND(B86&lt;&gt;"",COUNTIF($A$6:$A$100,B86)=0),"Missing parent",IF(OR(B86=A86,N86=A86,O86=A86,P86=A86),"Cycle","OK"))))</x:f>
      </x:c>
      <x:c r="N86" t="str">
        <x:f>IFERROR(VLOOKUP(B86,$A$6:$B$100,2,FALSE),"")</x:f>
      </x:c>
      <x:c r="O86" t="str">
        <x:f>IFERROR(VLOOKUP(N86,$A$6:$B$100,2,FALSE),"")</x:f>
      </x:c>
      <x:c r="P86" t="str">
        <x:f>IFERROR(VLOOKUP(O86,$A$6:$B$100,2,FALSE),"")</x:f>
      </x:c>
    </x:row>
    <x:row r="87">
      <x:c r="A87" s="30"/>
      <x:c r="B87" s="30"/>
      <x:c r="C87" s="30"/>
      <x:c r="D87" s="30"/>
      <x:c r="E87" s="30"/>
      <x:c r="F87" s="30"/>
      <x:c r="G87" s="30"/>
      <x:c r="H87" s="33"/>
      <x:c r="I87" s="19" t="str">
        <x:f>IF(A87="","",IF(B87="",F87,F87*SUMIF($A$6:A86,B87,$I$6:I86)))</x:f>
      </x:c>
      <x:c r="J87" s="19" t="str">
        <x:f>IF(A87="","",IF(COUNTIF($B$6:$B$100,A87)=0,"Leaf","Assembly"))</x:f>
      </x:c>
      <x:c r="K87" s="19" t="str">
        <x:f>IF(J87="Leaf",I87*Rollup!$B$5,"")</x:f>
      </x:c>
      <x:c r="L87" s="22" t="str">
        <x:f>IF(OR(J87&lt;&gt;"Leaf",H87=""),"",K87*H87)</x:f>
      </x:c>
      <x:c r="M87" s="16" t="str">
        <x:f>IF(A87="","",IF(COUNTIF($A$6:$A$100,A87)&gt;1,"Duplicate row ID",IF(AND(B87&lt;&gt;"",COUNTIF($A$6:$A$100,B87)=0),"Missing parent",IF(OR(B87=A87,N87=A87,O87=A87,P87=A87),"Cycle","OK"))))</x:f>
      </x:c>
      <x:c r="N87" t="str">
        <x:f>IFERROR(VLOOKUP(B87,$A$6:$B$100,2,FALSE),"")</x:f>
      </x:c>
      <x:c r="O87" t="str">
        <x:f>IFERROR(VLOOKUP(N87,$A$6:$B$100,2,FALSE),"")</x:f>
      </x:c>
      <x:c r="P87" t="str">
        <x:f>IFERROR(VLOOKUP(O87,$A$6:$B$100,2,FALSE),"")</x:f>
      </x:c>
    </x:row>
    <x:row r="88">
      <x:c r="A88" s="30"/>
      <x:c r="B88" s="30"/>
      <x:c r="C88" s="30"/>
      <x:c r="D88" s="30"/>
      <x:c r="E88" s="30"/>
      <x:c r="F88" s="30"/>
      <x:c r="G88" s="30"/>
      <x:c r="H88" s="33"/>
      <x:c r="I88" s="19" t="str">
        <x:f>IF(A88="","",IF(B88="",F88,F88*SUMIF($A$6:A87,B88,$I$6:I87)))</x:f>
      </x:c>
      <x:c r="J88" s="19" t="str">
        <x:f>IF(A88="","",IF(COUNTIF($B$6:$B$100,A88)=0,"Leaf","Assembly"))</x:f>
      </x:c>
      <x:c r="K88" s="19" t="str">
        <x:f>IF(J88="Leaf",I88*Rollup!$B$5,"")</x:f>
      </x:c>
      <x:c r="L88" s="22" t="str">
        <x:f>IF(OR(J88&lt;&gt;"Leaf",H88=""),"",K88*H88)</x:f>
      </x:c>
      <x:c r="M88" s="16" t="str">
        <x:f>IF(A88="","",IF(COUNTIF($A$6:$A$100,A88)&gt;1,"Duplicate row ID",IF(AND(B88&lt;&gt;"",COUNTIF($A$6:$A$100,B88)=0),"Missing parent",IF(OR(B88=A88,N88=A88,O88=A88,P88=A88),"Cycle","OK"))))</x:f>
      </x:c>
      <x:c r="N88" t="str">
        <x:f>IFERROR(VLOOKUP(B88,$A$6:$B$100,2,FALSE),"")</x:f>
      </x:c>
      <x:c r="O88" t="str">
        <x:f>IFERROR(VLOOKUP(N88,$A$6:$B$100,2,FALSE),"")</x:f>
      </x:c>
      <x:c r="P88" t="str">
        <x:f>IFERROR(VLOOKUP(O88,$A$6:$B$100,2,FALSE),"")</x:f>
      </x:c>
    </x:row>
    <x:row r="89">
      <x:c r="A89" s="30"/>
      <x:c r="B89" s="30"/>
      <x:c r="C89" s="30"/>
      <x:c r="D89" s="30"/>
      <x:c r="E89" s="30"/>
      <x:c r="F89" s="30"/>
      <x:c r="G89" s="30"/>
      <x:c r="H89" s="33"/>
      <x:c r="I89" s="19" t="str">
        <x:f>IF(A89="","",IF(B89="",F89,F89*SUMIF($A$6:A88,B89,$I$6:I88)))</x:f>
      </x:c>
      <x:c r="J89" s="19" t="str">
        <x:f>IF(A89="","",IF(COUNTIF($B$6:$B$100,A89)=0,"Leaf","Assembly"))</x:f>
      </x:c>
      <x:c r="K89" s="19" t="str">
        <x:f>IF(J89="Leaf",I89*Rollup!$B$5,"")</x:f>
      </x:c>
      <x:c r="L89" s="22" t="str">
        <x:f>IF(OR(J89&lt;&gt;"Leaf",H89=""),"",K89*H89)</x:f>
      </x:c>
      <x:c r="M89" s="16" t="str">
        <x:f>IF(A89="","",IF(COUNTIF($A$6:$A$100,A89)&gt;1,"Duplicate row ID",IF(AND(B89&lt;&gt;"",COUNTIF($A$6:$A$100,B89)=0),"Missing parent",IF(OR(B89=A89,N89=A89,O89=A89,P89=A89),"Cycle","OK"))))</x:f>
      </x:c>
      <x:c r="N89" t="str">
        <x:f>IFERROR(VLOOKUP(B89,$A$6:$B$100,2,FALSE),"")</x:f>
      </x:c>
      <x:c r="O89" t="str">
        <x:f>IFERROR(VLOOKUP(N89,$A$6:$B$100,2,FALSE),"")</x:f>
      </x:c>
      <x:c r="P89" t="str">
        <x:f>IFERROR(VLOOKUP(O89,$A$6:$B$100,2,FALSE),"")</x:f>
      </x:c>
    </x:row>
    <x:row r="90">
      <x:c r="A90" s="30"/>
      <x:c r="B90" s="30"/>
      <x:c r="C90" s="30"/>
      <x:c r="D90" s="30"/>
      <x:c r="E90" s="30"/>
      <x:c r="F90" s="30"/>
      <x:c r="G90" s="30"/>
      <x:c r="H90" s="33"/>
      <x:c r="I90" s="19" t="str">
        <x:f>IF(A90="","",IF(B90="",F90,F90*SUMIF($A$6:A89,B90,$I$6:I89)))</x:f>
      </x:c>
      <x:c r="J90" s="19" t="str">
        <x:f>IF(A90="","",IF(COUNTIF($B$6:$B$100,A90)=0,"Leaf","Assembly"))</x:f>
      </x:c>
      <x:c r="K90" s="19" t="str">
        <x:f>IF(J90="Leaf",I90*Rollup!$B$5,"")</x:f>
      </x:c>
      <x:c r="L90" s="22" t="str">
        <x:f>IF(OR(J90&lt;&gt;"Leaf",H90=""),"",K90*H90)</x:f>
      </x:c>
      <x:c r="M90" s="16" t="str">
        <x:f>IF(A90="","",IF(COUNTIF($A$6:$A$100,A90)&gt;1,"Duplicate row ID",IF(AND(B90&lt;&gt;"",COUNTIF($A$6:$A$100,B90)=0),"Missing parent",IF(OR(B90=A90,N90=A90,O90=A90,P90=A90),"Cycle","OK"))))</x:f>
      </x:c>
      <x:c r="N90" t="str">
        <x:f>IFERROR(VLOOKUP(B90,$A$6:$B$100,2,FALSE),"")</x:f>
      </x:c>
      <x:c r="O90" t="str">
        <x:f>IFERROR(VLOOKUP(N90,$A$6:$B$100,2,FALSE),"")</x:f>
      </x:c>
      <x:c r="P90" t="str">
        <x:f>IFERROR(VLOOKUP(O90,$A$6:$B$100,2,FALSE),"")</x:f>
      </x:c>
    </x:row>
    <x:row r="91">
      <x:c r="A91" s="30"/>
      <x:c r="B91" s="30"/>
      <x:c r="C91" s="30"/>
      <x:c r="D91" s="30"/>
      <x:c r="E91" s="30"/>
      <x:c r="F91" s="30"/>
      <x:c r="G91" s="30"/>
      <x:c r="H91" s="33"/>
      <x:c r="I91" s="19" t="str">
        <x:f>IF(A91="","",IF(B91="",F91,F91*SUMIF($A$6:A90,B91,$I$6:I90)))</x:f>
      </x:c>
      <x:c r="J91" s="19" t="str">
        <x:f>IF(A91="","",IF(COUNTIF($B$6:$B$100,A91)=0,"Leaf","Assembly"))</x:f>
      </x:c>
      <x:c r="K91" s="19" t="str">
        <x:f>IF(J91="Leaf",I91*Rollup!$B$5,"")</x:f>
      </x:c>
      <x:c r="L91" s="22" t="str">
        <x:f>IF(OR(J91&lt;&gt;"Leaf",H91=""),"",K91*H91)</x:f>
      </x:c>
      <x:c r="M91" s="16" t="str">
        <x:f>IF(A91="","",IF(COUNTIF($A$6:$A$100,A91)&gt;1,"Duplicate row ID",IF(AND(B91&lt;&gt;"",COUNTIF($A$6:$A$100,B91)=0),"Missing parent",IF(OR(B91=A91,N91=A91,O91=A91,P91=A91),"Cycle","OK"))))</x:f>
      </x:c>
      <x:c r="N91" t="str">
        <x:f>IFERROR(VLOOKUP(B91,$A$6:$B$100,2,FALSE),"")</x:f>
      </x:c>
      <x:c r="O91" t="str">
        <x:f>IFERROR(VLOOKUP(N91,$A$6:$B$100,2,FALSE),"")</x:f>
      </x:c>
      <x:c r="P91" t="str">
        <x:f>IFERROR(VLOOKUP(O91,$A$6:$B$100,2,FALSE),"")</x:f>
      </x:c>
    </x:row>
    <x:row r="92">
      <x:c r="A92" s="30"/>
      <x:c r="B92" s="30"/>
      <x:c r="C92" s="30"/>
      <x:c r="D92" s="30"/>
      <x:c r="E92" s="30"/>
      <x:c r="F92" s="30"/>
      <x:c r="G92" s="30"/>
      <x:c r="H92" s="33"/>
      <x:c r="I92" s="19" t="str">
        <x:f>IF(A92="","",IF(B92="",F92,F92*SUMIF($A$6:A91,B92,$I$6:I91)))</x:f>
      </x:c>
      <x:c r="J92" s="19" t="str">
        <x:f>IF(A92="","",IF(COUNTIF($B$6:$B$100,A92)=0,"Leaf","Assembly"))</x:f>
      </x:c>
      <x:c r="K92" s="19" t="str">
        <x:f>IF(J92="Leaf",I92*Rollup!$B$5,"")</x:f>
      </x:c>
      <x:c r="L92" s="22" t="str">
        <x:f>IF(OR(J92&lt;&gt;"Leaf",H92=""),"",K92*H92)</x:f>
      </x:c>
      <x:c r="M92" s="16" t="str">
        <x:f>IF(A92="","",IF(COUNTIF($A$6:$A$100,A92)&gt;1,"Duplicate row ID",IF(AND(B92&lt;&gt;"",COUNTIF($A$6:$A$100,B92)=0),"Missing parent",IF(OR(B92=A92,N92=A92,O92=A92,P92=A92),"Cycle","OK"))))</x:f>
      </x:c>
      <x:c r="N92" t="str">
        <x:f>IFERROR(VLOOKUP(B92,$A$6:$B$100,2,FALSE),"")</x:f>
      </x:c>
      <x:c r="O92" t="str">
        <x:f>IFERROR(VLOOKUP(N92,$A$6:$B$100,2,FALSE),"")</x:f>
      </x:c>
      <x:c r="P92" t="str">
        <x:f>IFERROR(VLOOKUP(O92,$A$6:$B$100,2,FALSE),"")</x:f>
      </x:c>
    </x:row>
    <x:row r="93">
      <x:c r="A93" s="30"/>
      <x:c r="B93" s="30"/>
      <x:c r="C93" s="30"/>
      <x:c r="D93" s="30"/>
      <x:c r="E93" s="30"/>
      <x:c r="F93" s="30"/>
      <x:c r="G93" s="30"/>
      <x:c r="H93" s="33"/>
      <x:c r="I93" s="19" t="str">
        <x:f>IF(A93="","",IF(B93="",F93,F93*SUMIF($A$6:A92,B93,$I$6:I92)))</x:f>
      </x:c>
      <x:c r="J93" s="19" t="str">
        <x:f>IF(A93="","",IF(COUNTIF($B$6:$B$100,A93)=0,"Leaf","Assembly"))</x:f>
      </x:c>
      <x:c r="K93" s="19" t="str">
        <x:f>IF(J93="Leaf",I93*Rollup!$B$5,"")</x:f>
      </x:c>
      <x:c r="L93" s="22" t="str">
        <x:f>IF(OR(J93&lt;&gt;"Leaf",H93=""),"",K93*H93)</x:f>
      </x:c>
      <x:c r="M93" s="16" t="str">
        <x:f>IF(A93="","",IF(COUNTIF($A$6:$A$100,A93)&gt;1,"Duplicate row ID",IF(AND(B93&lt;&gt;"",COUNTIF($A$6:$A$100,B93)=0),"Missing parent",IF(OR(B93=A93,N93=A93,O93=A93,P93=A93),"Cycle","OK"))))</x:f>
      </x:c>
      <x:c r="N93" t="str">
        <x:f>IFERROR(VLOOKUP(B93,$A$6:$B$100,2,FALSE),"")</x:f>
      </x:c>
      <x:c r="O93" t="str">
        <x:f>IFERROR(VLOOKUP(N93,$A$6:$B$100,2,FALSE),"")</x:f>
      </x:c>
      <x:c r="P93" t="str">
        <x:f>IFERROR(VLOOKUP(O93,$A$6:$B$100,2,FALSE),"")</x:f>
      </x:c>
    </x:row>
    <x:row r="94">
      <x:c r="A94" s="30"/>
      <x:c r="B94" s="30"/>
      <x:c r="C94" s="30"/>
      <x:c r="D94" s="30"/>
      <x:c r="E94" s="30"/>
      <x:c r="F94" s="30"/>
      <x:c r="G94" s="30"/>
      <x:c r="H94" s="33"/>
      <x:c r="I94" s="19" t="str">
        <x:f>IF(A94="","",IF(B94="",F94,F94*SUMIF($A$6:A93,B94,$I$6:I93)))</x:f>
      </x:c>
      <x:c r="J94" s="19" t="str">
        <x:f>IF(A94="","",IF(COUNTIF($B$6:$B$100,A94)=0,"Leaf","Assembly"))</x:f>
      </x:c>
      <x:c r="K94" s="19" t="str">
        <x:f>IF(J94="Leaf",I94*Rollup!$B$5,"")</x:f>
      </x:c>
      <x:c r="L94" s="22" t="str">
        <x:f>IF(OR(J94&lt;&gt;"Leaf",H94=""),"",K94*H94)</x:f>
      </x:c>
      <x:c r="M94" s="16" t="str">
        <x:f>IF(A94="","",IF(COUNTIF($A$6:$A$100,A94)&gt;1,"Duplicate row ID",IF(AND(B94&lt;&gt;"",COUNTIF($A$6:$A$100,B94)=0),"Missing parent",IF(OR(B94=A94,N94=A94,O94=A94,P94=A94),"Cycle","OK"))))</x:f>
      </x:c>
      <x:c r="N94" t="str">
        <x:f>IFERROR(VLOOKUP(B94,$A$6:$B$100,2,FALSE),"")</x:f>
      </x:c>
      <x:c r="O94" t="str">
        <x:f>IFERROR(VLOOKUP(N94,$A$6:$B$100,2,FALSE),"")</x:f>
      </x:c>
      <x:c r="P94" t="str">
        <x:f>IFERROR(VLOOKUP(O94,$A$6:$B$100,2,FALSE),"")</x:f>
      </x:c>
    </x:row>
    <x:row r="95">
      <x:c r="A95" s="30"/>
      <x:c r="B95" s="30"/>
      <x:c r="C95" s="30"/>
      <x:c r="D95" s="30"/>
      <x:c r="E95" s="30"/>
      <x:c r="F95" s="30"/>
      <x:c r="G95" s="30"/>
      <x:c r="H95" s="33"/>
      <x:c r="I95" s="19" t="str">
        <x:f>IF(A95="","",IF(B95="",F95,F95*SUMIF($A$6:A94,B95,$I$6:I94)))</x:f>
      </x:c>
      <x:c r="J95" s="19" t="str">
        <x:f>IF(A95="","",IF(COUNTIF($B$6:$B$100,A95)=0,"Leaf","Assembly"))</x:f>
      </x:c>
      <x:c r="K95" s="19" t="str">
        <x:f>IF(J95="Leaf",I95*Rollup!$B$5,"")</x:f>
      </x:c>
      <x:c r="L95" s="22" t="str">
        <x:f>IF(OR(J95&lt;&gt;"Leaf",H95=""),"",K95*H95)</x:f>
      </x:c>
      <x:c r="M95" s="16" t="str">
        <x:f>IF(A95="","",IF(COUNTIF($A$6:$A$100,A95)&gt;1,"Duplicate row ID",IF(AND(B95&lt;&gt;"",COUNTIF($A$6:$A$100,B95)=0),"Missing parent",IF(OR(B95=A95,N95=A95,O95=A95,P95=A95),"Cycle","OK"))))</x:f>
      </x:c>
      <x:c r="N95" t="str">
        <x:f>IFERROR(VLOOKUP(B95,$A$6:$B$100,2,FALSE),"")</x:f>
      </x:c>
      <x:c r="O95" t="str">
        <x:f>IFERROR(VLOOKUP(N95,$A$6:$B$100,2,FALSE),"")</x:f>
      </x:c>
      <x:c r="P95" t="str">
        <x:f>IFERROR(VLOOKUP(O95,$A$6:$B$100,2,FALSE),"")</x:f>
      </x:c>
    </x:row>
    <x:row r="96">
      <x:c r="A96" s="30"/>
      <x:c r="B96" s="30"/>
      <x:c r="C96" s="30"/>
      <x:c r="D96" s="30"/>
      <x:c r="E96" s="30"/>
      <x:c r="F96" s="30"/>
      <x:c r="G96" s="30"/>
      <x:c r="H96" s="33"/>
      <x:c r="I96" s="19" t="str">
        <x:f>IF(A96="","",IF(B96="",F96,F96*SUMIF($A$6:A95,B96,$I$6:I95)))</x:f>
      </x:c>
      <x:c r="J96" s="19" t="str">
        <x:f>IF(A96="","",IF(COUNTIF($B$6:$B$100,A96)=0,"Leaf","Assembly"))</x:f>
      </x:c>
      <x:c r="K96" s="19" t="str">
        <x:f>IF(J96="Leaf",I96*Rollup!$B$5,"")</x:f>
      </x:c>
      <x:c r="L96" s="22" t="str">
        <x:f>IF(OR(J96&lt;&gt;"Leaf",H96=""),"",K96*H96)</x:f>
      </x:c>
      <x:c r="M96" s="16" t="str">
        <x:f>IF(A96="","",IF(COUNTIF($A$6:$A$100,A96)&gt;1,"Duplicate row ID",IF(AND(B96&lt;&gt;"",COUNTIF($A$6:$A$100,B96)=0),"Missing parent",IF(OR(B96=A96,N96=A96,O96=A96,P96=A96),"Cycle","OK"))))</x:f>
      </x:c>
      <x:c r="N96" t="str">
        <x:f>IFERROR(VLOOKUP(B96,$A$6:$B$100,2,FALSE),"")</x:f>
      </x:c>
      <x:c r="O96" t="str">
        <x:f>IFERROR(VLOOKUP(N96,$A$6:$B$100,2,FALSE),"")</x:f>
      </x:c>
      <x:c r="P96" t="str">
        <x:f>IFERROR(VLOOKUP(O96,$A$6:$B$100,2,FALSE),"")</x:f>
      </x:c>
    </x:row>
    <x:row r="97">
      <x:c r="A97" s="30"/>
      <x:c r="B97" s="30"/>
      <x:c r="C97" s="30"/>
      <x:c r="D97" s="30"/>
      <x:c r="E97" s="30"/>
      <x:c r="F97" s="30"/>
      <x:c r="G97" s="30"/>
      <x:c r="H97" s="33"/>
      <x:c r="I97" s="19" t="str">
        <x:f>IF(A97="","",IF(B97="",F97,F97*SUMIF($A$6:A96,B97,$I$6:I96)))</x:f>
      </x:c>
      <x:c r="J97" s="19" t="str">
        <x:f>IF(A97="","",IF(COUNTIF($B$6:$B$100,A97)=0,"Leaf","Assembly"))</x:f>
      </x:c>
      <x:c r="K97" s="19" t="str">
        <x:f>IF(J97="Leaf",I97*Rollup!$B$5,"")</x:f>
      </x:c>
      <x:c r="L97" s="22" t="str">
        <x:f>IF(OR(J97&lt;&gt;"Leaf",H97=""),"",K97*H97)</x:f>
      </x:c>
      <x:c r="M97" s="16" t="str">
        <x:f>IF(A97="","",IF(COUNTIF($A$6:$A$100,A97)&gt;1,"Duplicate row ID",IF(AND(B97&lt;&gt;"",COUNTIF($A$6:$A$100,B97)=0),"Missing parent",IF(OR(B97=A97,N97=A97,O97=A97,P97=A97),"Cycle","OK"))))</x:f>
      </x:c>
      <x:c r="N97" t="str">
        <x:f>IFERROR(VLOOKUP(B97,$A$6:$B$100,2,FALSE),"")</x:f>
      </x:c>
      <x:c r="O97" t="str">
        <x:f>IFERROR(VLOOKUP(N97,$A$6:$B$100,2,FALSE),"")</x:f>
      </x:c>
      <x:c r="P97" t="str">
        <x:f>IFERROR(VLOOKUP(O97,$A$6:$B$100,2,FALSE),"")</x:f>
      </x:c>
    </x:row>
    <x:row r="98">
      <x:c r="A98" s="30"/>
      <x:c r="B98" s="30"/>
      <x:c r="C98" s="30"/>
      <x:c r="D98" s="30"/>
      <x:c r="E98" s="30"/>
      <x:c r="F98" s="30"/>
      <x:c r="G98" s="30"/>
      <x:c r="H98" s="33"/>
      <x:c r="I98" s="19" t="str">
        <x:f>IF(A98="","",IF(B98="",F98,F98*SUMIF($A$6:A97,B98,$I$6:I97)))</x:f>
      </x:c>
      <x:c r="J98" s="19" t="str">
        <x:f>IF(A98="","",IF(COUNTIF($B$6:$B$100,A98)=0,"Leaf","Assembly"))</x:f>
      </x:c>
      <x:c r="K98" s="19" t="str">
        <x:f>IF(J98="Leaf",I98*Rollup!$B$5,"")</x:f>
      </x:c>
      <x:c r="L98" s="22" t="str">
        <x:f>IF(OR(J98&lt;&gt;"Leaf",H98=""),"",K98*H98)</x:f>
      </x:c>
      <x:c r="M98" s="16" t="str">
        <x:f>IF(A98="","",IF(COUNTIF($A$6:$A$100,A98)&gt;1,"Duplicate row ID",IF(AND(B98&lt;&gt;"",COUNTIF($A$6:$A$100,B98)=0),"Missing parent",IF(OR(B98=A98,N98=A98,O98=A98,P98=A98),"Cycle","OK"))))</x:f>
      </x:c>
      <x:c r="N98" t="str">
        <x:f>IFERROR(VLOOKUP(B98,$A$6:$B$100,2,FALSE),"")</x:f>
      </x:c>
      <x:c r="O98" t="str">
        <x:f>IFERROR(VLOOKUP(N98,$A$6:$B$100,2,FALSE),"")</x:f>
      </x:c>
      <x:c r="P98" t="str">
        <x:f>IFERROR(VLOOKUP(O98,$A$6:$B$100,2,FALSE),"")</x:f>
      </x:c>
    </x:row>
    <x:row r="99">
      <x:c r="A99" s="30"/>
      <x:c r="B99" s="30"/>
      <x:c r="C99" s="30"/>
      <x:c r="D99" s="30"/>
      <x:c r="E99" s="30"/>
      <x:c r="F99" s="30"/>
      <x:c r="G99" s="30"/>
      <x:c r="H99" s="33"/>
      <x:c r="I99" s="19" t="str">
        <x:f>IF(A99="","",IF(B99="",F99,F99*SUMIF($A$6:A98,B99,$I$6:I98)))</x:f>
      </x:c>
      <x:c r="J99" s="19" t="str">
        <x:f>IF(A99="","",IF(COUNTIF($B$6:$B$100,A99)=0,"Leaf","Assembly"))</x:f>
      </x:c>
      <x:c r="K99" s="19" t="str">
        <x:f>IF(J99="Leaf",I99*Rollup!$B$5,"")</x:f>
      </x:c>
      <x:c r="L99" s="22" t="str">
        <x:f>IF(OR(J99&lt;&gt;"Leaf",H99=""),"",K99*H99)</x:f>
      </x:c>
      <x:c r="M99" s="16" t="str">
        <x:f>IF(A99="","",IF(COUNTIF($A$6:$A$100,A99)&gt;1,"Duplicate row ID",IF(AND(B99&lt;&gt;"",COUNTIF($A$6:$A$100,B99)=0),"Missing parent",IF(OR(B99=A99,N99=A99,O99=A99,P99=A99),"Cycle","OK"))))</x:f>
      </x:c>
      <x:c r="N99" t="str">
        <x:f>IFERROR(VLOOKUP(B99,$A$6:$B$100,2,FALSE),"")</x:f>
      </x:c>
      <x:c r="O99" t="str">
        <x:f>IFERROR(VLOOKUP(N99,$A$6:$B$100,2,FALSE),"")</x:f>
      </x:c>
      <x:c r="P99" t="str">
        <x:f>IFERROR(VLOOKUP(O99,$A$6:$B$100,2,FALSE),"")</x:f>
      </x:c>
    </x:row>
    <x:row r="100">
      <x:c r="A100" s="31"/>
      <x:c r="B100" s="31"/>
      <x:c r="C100" s="31"/>
      <x:c r="D100" s="31"/>
      <x:c r="E100" s="31"/>
      <x:c r="F100" s="31"/>
      <x:c r="G100" s="31"/>
      <x:c r="H100" s="34"/>
      <x:c r="I100" s="20" t="str">
        <x:f>IF(A100="","",IF(B100="",F100,F100*SUMIF($A$6:A99,B100,$I$6:I99)))</x:f>
      </x:c>
      <x:c r="J100" s="20" t="str">
        <x:f>IF(A100="","",IF(COUNTIF($B$6:$B$100,A100)=0,"Leaf","Assembly"))</x:f>
      </x:c>
      <x:c r="K100" s="20" t="str">
        <x:f>IF(J100="Leaf",I100*Rollup!$B$5,"")</x:f>
      </x:c>
      <x:c r="L100" s="23" t="str">
        <x:f>IF(OR(J100&lt;&gt;"Leaf",H100=""),"",K100*H100)</x:f>
      </x:c>
      <x:c r="M100" s="17" t="str">
        <x:f>IF(A100="","",IF(COUNTIF($A$6:$A$100,A100)&gt;1,"Duplicate row ID",IF(AND(B100&lt;&gt;"",COUNTIF($A$6:$A$100,B100)=0),"Missing parent",IF(OR(B100=A100,N100=A100,O100=A100,P100=A100),"Cycle","OK"))))</x:f>
      </x:c>
      <x:c r="N100" t="str">
        <x:f>IFERROR(VLOOKUP(B100,$A$6:$B$100,2,FALSE),"")</x:f>
      </x:c>
      <x:c r="O100" t="str">
        <x:f>IFERROR(VLOOKUP(N100,$A$6:$B$100,2,FALSE),"")</x:f>
      </x:c>
      <x:c r="P100" t="str">
        <x:f>IFERROR(VLOOKUP(O100,$A$6:$B$100,2,FALSE),"")</x:f>
      </x:c>
    </x:row>
  </x:sheetData>
  <x:mergeCells>
    <x:mergeCell ref="A2:P2"/>
    <x:mergeCell ref="A3:P3"/>
  </x:mergeCells>
  <x:conditionalFormatting sqref="M6:M100">
    <x:cfRule type="notContainsText" dxfId="0" priority="1" text="OK"/>
  </x:conditionalFormatting>
  <x:dataValidations count="3">
    <x:dataValidation type="decimal" operator="greaterThan" sqref="F6:F100">
      <x:formula1>0</x:formula1>
    </x:dataValidation>
    <x:dataValidation type="list" sqref="G6:G100">
      <x:formula1>"each,metre,kg,litre"</x:formula1>
    </x:dataValidation>
    <x:dataValidation type="decimal" operator="greaterThanOrEqual" sqref="H6:H100">
      <x:formula1>0</x:formula1>
    </x:dataValidation>
  </x:dataValidations>
  <x:pageMargins left="0.7" right="0.7" top="0.75" bottom="0.75" header="0.3" footer="0.3"/>
</x:worksheet>
</file>